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80" windowHeight="9090" activeTab="0"/>
  </bookViews>
  <sheets>
    <sheet name="SUOMI" sheetId="1" r:id="rId1"/>
    <sheet name="Kaakkois-Suomi" sheetId="2" r:id="rId2"/>
    <sheet name="Lounais-Suomi" sheetId="3" r:id="rId3"/>
    <sheet name="Länsi-Suomi" sheetId="4" r:id="rId4"/>
    <sheet name="Pohjois-Suomi" sheetId="5" r:id="rId5"/>
    <sheet name="Savo-Karjala" sheetId="6" r:id="rId6"/>
    <sheet name="Sisä-Suomi" sheetId="7" r:id="rId7"/>
    <sheet name="Uusimaa" sheetId="8" r:id="rId8"/>
  </sheets>
  <externalReferences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Kyt?m?ki Pekka (Evolvit Oy)</author>
  </authors>
  <commentList>
    <comment ref="B10" authorId="0">
      <text>
        <r>
          <rPr>
            <b/>
            <sz val="8"/>
            <rFont val="Tahoma"/>
            <family val="0"/>
          </rPr>
          <t>Asiakkaat, jotka ovat vaatineet vähennystä ja joiden vaatimus on myös hyväksytty</t>
        </r>
      </text>
    </comment>
    <comment ref="J10" authorId="0">
      <text>
        <r>
          <rPr>
            <b/>
            <sz val="8"/>
            <rFont val="Tahoma"/>
            <family val="0"/>
          </rPr>
          <t>Asiakkaat, joiden veroista kotitalousvähennystä on lopulta vähennetty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Palkan sivukulut +
30% maksetuista palkoista +
60% maksetuista työkorvauksista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Vähennyksen määrä omavastuun ja maksimivähennyksen ylittävän osan vähentämisen jälkeen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<sst xmlns="http://schemas.openxmlformats.org/spreadsheetml/2006/main" count="549" uniqueCount="457">
  <si>
    <t>VEROHALLITUS</t>
  </si>
  <si>
    <t>Verotusmenettely-yksikkö</t>
  </si>
  <si>
    <t>Koko maa verovirastoittain</t>
  </si>
  <si>
    <t>E U R O I N A</t>
  </si>
  <si>
    <t>Verovirasto</t>
  </si>
  <si>
    <t>Lisäystä edellis-vuoteen %</t>
  </si>
  <si>
    <t>Kustan-nukset keski-määrin</t>
  </si>
  <si>
    <t>Vähennys</t>
  </si>
  <si>
    <t>Vähennys keski-määrin</t>
  </si>
  <si>
    <t>Vähennys veroista</t>
  </si>
  <si>
    <t>Kaakkois-Suomi</t>
  </si>
  <si>
    <t>Lounais-Suomi</t>
  </si>
  <si>
    <t>Länsi-Suomi</t>
  </si>
  <si>
    <t>Oulu ja Kainuu</t>
  </si>
  <si>
    <t>Savo-Karjala</t>
  </si>
  <si>
    <t>Sisä-Suomi</t>
  </si>
  <si>
    <t>Uusimaa</t>
  </si>
  <si>
    <t>Jäi vähentämättä, koska verot eivät riittäneet</t>
  </si>
  <si>
    <t>Kaakkois-Suomen verovirasto</t>
  </si>
  <si>
    <t>Kunta</t>
  </si>
  <si>
    <t>Kustannukset keskimäärin</t>
  </si>
  <si>
    <t>Vähennys keskimäärin</t>
  </si>
  <si>
    <t>044 ELIMÄKI</t>
  </si>
  <si>
    <t>046 ENONKOSKI</t>
  </si>
  <si>
    <t>075 HAMINA</t>
  </si>
  <si>
    <t>090 HEINÄVESI</t>
  </si>
  <si>
    <t>097 HIRVENSALMI</t>
  </si>
  <si>
    <t>142 IITTI</t>
  </si>
  <si>
    <t>153 IMATRA</t>
  </si>
  <si>
    <t>163 JAALA</t>
  </si>
  <si>
    <t>171 JOROINEN</t>
  </si>
  <si>
    <t>173 JOUTSENO</t>
  </si>
  <si>
    <t>178 JUVA</t>
  </si>
  <si>
    <t>213 KANGASNIEMI</t>
  </si>
  <si>
    <t>246 KERIMÄKI</t>
  </si>
  <si>
    <t>285 KOTKA</t>
  </si>
  <si>
    <t>286 KOUVOLA</t>
  </si>
  <si>
    <t>306 KUUSANKOSKI</t>
  </si>
  <si>
    <t>405 LAPPEENRANTA</t>
  </si>
  <si>
    <t>416 LEMI</t>
  </si>
  <si>
    <t>441 LUUMÄKI</t>
  </si>
  <si>
    <t>489 MIEHIKKÄLÄ</t>
  </si>
  <si>
    <t>491 MIKKELI</t>
  </si>
  <si>
    <t>507 MÄNTYHARJU</t>
  </si>
  <si>
    <t>580 PARIKKALA</t>
  </si>
  <si>
    <t>588 PERTUNMAA</t>
  </si>
  <si>
    <t>593 PIEKSÄMÄKI</t>
  </si>
  <si>
    <t>618 PUNKAHARJU</t>
  </si>
  <si>
    <t>623 PUUMALA</t>
  </si>
  <si>
    <t>624 PYHTÄÄ</t>
  </si>
  <si>
    <t>681 RANTASALMI</t>
  </si>
  <si>
    <t>689 RAUTJÄRVI</t>
  </si>
  <si>
    <t>696 RISTIINA</t>
  </si>
  <si>
    <t>700 RUOKOLAHTI</t>
  </si>
  <si>
    <t>739 SAVITAIPALE</t>
  </si>
  <si>
    <t>740 SAVONLINNA</t>
  </si>
  <si>
    <t>741 SAVONRANTA</t>
  </si>
  <si>
    <t>754 ANJALANKOSKI</t>
  </si>
  <si>
    <t>768 SULKAVA</t>
  </si>
  <si>
    <t>775 SUOMENNIEMI</t>
  </si>
  <si>
    <t>831 TAIPALSAARI</t>
  </si>
  <si>
    <t>909 VALKEALA</t>
  </si>
  <si>
    <t>935 VIROLAHTI</t>
  </si>
  <si>
    <t>978 YLÄMAA</t>
  </si>
  <si>
    <t>047 ENONTEKIÖ</t>
  </si>
  <si>
    <t>148 INARI</t>
  </si>
  <si>
    <t>240 KEMI</t>
  </si>
  <si>
    <t>241 KEMINMAA</t>
  </si>
  <si>
    <t>261 KITTILÄ</t>
  </si>
  <si>
    <t>273 KOLARI</t>
  </si>
  <si>
    <t>320 KEMIJÄRVI</t>
  </si>
  <si>
    <t>498 MUONIO</t>
  </si>
  <si>
    <t>583 PELKOSENNIEMI</t>
  </si>
  <si>
    <t>614 POSIO</t>
  </si>
  <si>
    <t>683 RANUA</t>
  </si>
  <si>
    <t>698 ROVANIEMI</t>
  </si>
  <si>
    <t>732 SALLA</t>
  </si>
  <si>
    <t>742 SAVUKOSKI</t>
  </si>
  <si>
    <t>751 SIMO</t>
  </si>
  <si>
    <t>758 SODANKYLÄ</t>
  </si>
  <si>
    <t>845 TERVOLA</t>
  </si>
  <si>
    <t>851 TORNIO</t>
  </si>
  <si>
    <t>854 PELLO</t>
  </si>
  <si>
    <t>890 UTSJOKI</t>
  </si>
  <si>
    <t>976 YLITORNIO</t>
  </si>
  <si>
    <t>Lounais-Suomen verovirasto</t>
  </si>
  <si>
    <t>006 ALASTARO</t>
  </si>
  <si>
    <t>017 ASKAINEN</t>
  </si>
  <si>
    <t>019 AURA</t>
  </si>
  <si>
    <t>035 BRÄNDÖ</t>
  </si>
  <si>
    <t>040 DRAGSFJÄRD</t>
  </si>
  <si>
    <t>043 ECKERÖ</t>
  </si>
  <si>
    <t>050 EURA</t>
  </si>
  <si>
    <t>051 EURAJOKI</t>
  </si>
  <si>
    <t>060 FINSTRÖM</t>
  </si>
  <si>
    <t>062 FÖGLÖ</t>
  </si>
  <si>
    <t>065 GETA</t>
  </si>
  <si>
    <t>073 HALIKKO</t>
  </si>
  <si>
    <t>076 HAMMARLAND</t>
  </si>
  <si>
    <t>079 HARJAVALTA</t>
  </si>
  <si>
    <t>099 HONKAJOKI</t>
  </si>
  <si>
    <t>101 HOUTSKARI</t>
  </si>
  <si>
    <t>102 HUITTINEN</t>
  </si>
  <si>
    <t>150 INIÖ</t>
  </si>
  <si>
    <t>170 JOMALA</t>
  </si>
  <si>
    <t>181 JÄMIJÄRVI</t>
  </si>
  <si>
    <t>202 KAARINA</t>
  </si>
  <si>
    <t>214 KANKAANPÄÄ</t>
  </si>
  <si>
    <t>230 KARVIA</t>
  </si>
  <si>
    <t>243 KEMIÖ</t>
  </si>
  <si>
    <t>252 KIIKALA</t>
  </si>
  <si>
    <t>254 KIIKOINEN</t>
  </si>
  <si>
    <t>259 KISKO</t>
  </si>
  <si>
    <t>262 KIUKAINEN</t>
  </si>
  <si>
    <t>271 KOKEMÄKI</t>
  </si>
  <si>
    <t>279 KORPPOO</t>
  </si>
  <si>
    <t>284 KOSKI TL</t>
  </si>
  <si>
    <t>304 KUSTAVI</t>
  </si>
  <si>
    <t>308 KUUSJOKI</t>
  </si>
  <si>
    <t>318 KÖKAR</t>
  </si>
  <si>
    <t>319 KÖYLIÖ</t>
  </si>
  <si>
    <t>400 LAITILA</t>
  </si>
  <si>
    <t>406 LAPPI</t>
  </si>
  <si>
    <t>413 LAVIA</t>
  </si>
  <si>
    <t>417 LEMLAND</t>
  </si>
  <si>
    <t>419 LEMU</t>
  </si>
  <si>
    <t>423 LIETO</t>
  </si>
  <si>
    <t>430 LOIMAA</t>
  </si>
  <si>
    <t>438 LUMPARLAND</t>
  </si>
  <si>
    <t>442 LUVIA</t>
  </si>
  <si>
    <t>478 MAARIANHAMINA</t>
  </si>
  <si>
    <t>480 MARTTILA</t>
  </si>
  <si>
    <t>481 MASKU</t>
  </si>
  <si>
    <t>482 MELLILÄ</t>
  </si>
  <si>
    <t>484 MERIKARVIA</t>
  </si>
  <si>
    <t>485 MERIMASKU</t>
  </si>
  <si>
    <t>501 MUURLA</t>
  </si>
  <si>
    <t>503 MYNÄMÄKI</t>
  </si>
  <si>
    <t>529 NAANTALI</t>
  </si>
  <si>
    <t>531 NAKKILA</t>
  </si>
  <si>
    <t>533 NAUVO</t>
  </si>
  <si>
    <t>537 NOORMARKKU</t>
  </si>
  <si>
    <t>538 NOUSIAINEN</t>
  </si>
  <si>
    <t>561 ORIPÄÄ</t>
  </si>
  <si>
    <t>573 PARAINEN</t>
  </si>
  <si>
    <t>577 PAIMIO</t>
  </si>
  <si>
    <t>586 PERNIÖ</t>
  </si>
  <si>
    <t>587 PERTTELI</t>
  </si>
  <si>
    <t>602 PIIKKIÖ</t>
  </si>
  <si>
    <t>608 POMARKKU</t>
  </si>
  <si>
    <t>609 PORI</t>
  </si>
  <si>
    <t>619 PUNKALAIDUN</t>
  </si>
  <si>
    <t>631 PYHÄRANTA</t>
  </si>
  <si>
    <t>636 PÖYTYÄ</t>
  </si>
  <si>
    <t>680 RAISIO</t>
  </si>
  <si>
    <t>684 RAUMA</t>
  </si>
  <si>
    <t>704 RUSKO</t>
  </si>
  <si>
    <t>705 RYMÄTTYLÄ</t>
  </si>
  <si>
    <t>734 SALO</t>
  </si>
  <si>
    <t>736 SALTVIK</t>
  </si>
  <si>
    <t>738 SAUVO</t>
  </si>
  <si>
    <t>747 SIIKAINEN</t>
  </si>
  <si>
    <t>761 SOMERO</t>
  </si>
  <si>
    <t>766 SOTTUNGA</t>
  </si>
  <si>
    <t>771 SUND</t>
  </si>
  <si>
    <t>776 SUOMUSJÄRVI</t>
  </si>
  <si>
    <t>783 SÄKYLÄ</t>
  </si>
  <si>
    <t>784 SÄRKISALO</t>
  </si>
  <si>
    <t>833 TAIVASSALO</t>
  </si>
  <si>
    <t>838 TARVASJOKI</t>
  </si>
  <si>
    <t>853 TURKU</t>
  </si>
  <si>
    <t>886 ULVILA</t>
  </si>
  <si>
    <t>895 UUSIKAUPUNKI</t>
  </si>
  <si>
    <t>906 VAHTO</t>
  </si>
  <si>
    <t>913 VAMPULA</t>
  </si>
  <si>
    <t>918 VEHMAA</t>
  </si>
  <si>
    <t>920 VELKUA</t>
  </si>
  <si>
    <t>923 VÄSTANFJÄRD</t>
  </si>
  <si>
    <t>941 VÅRDÖ</t>
  </si>
  <si>
    <t>979 YLÄNE</t>
  </si>
  <si>
    <t>Länsi-Suomen verovirasto</t>
  </si>
  <si>
    <t>004 ALAHÄRMÄ</t>
  </si>
  <si>
    <t>005 ALAJÄRVI</t>
  </si>
  <si>
    <t>010 ALAVUS</t>
  </si>
  <si>
    <t>052 EVIJÄRVI</t>
  </si>
  <si>
    <t>074 HALSUA</t>
  </si>
  <si>
    <t>095 HIMANKA</t>
  </si>
  <si>
    <t>145 ILMAJOKI</t>
  </si>
  <si>
    <t>151 ISOJOKI</t>
  </si>
  <si>
    <t>152 ISOKYRÖ</t>
  </si>
  <si>
    <t>164 JALASJÄRVI</t>
  </si>
  <si>
    <t>175 JURVA</t>
  </si>
  <si>
    <t>217 KANNUS</t>
  </si>
  <si>
    <t>218 KARIJOKI</t>
  </si>
  <si>
    <t>231 KASKINEN</t>
  </si>
  <si>
    <t>232 KAUHAJOKI</t>
  </si>
  <si>
    <t>233 KAUHAVA</t>
  </si>
  <si>
    <t>236 KAUSTINEN</t>
  </si>
  <si>
    <t>272 KOKKOLA</t>
  </si>
  <si>
    <t>280 KORSNÄS</t>
  </si>
  <si>
    <t>281 KORTESJÄRVI</t>
  </si>
  <si>
    <t>287 KRISTIINANKAUPUNKI</t>
  </si>
  <si>
    <t>288 KRUUNUPYY</t>
  </si>
  <si>
    <t>300 KUORTANE</t>
  </si>
  <si>
    <t>301 KURIKKA</t>
  </si>
  <si>
    <t>315 KÄLVIÄ</t>
  </si>
  <si>
    <t>399 LAIHIA</t>
  </si>
  <si>
    <t>403 LAPPAJÄRVI</t>
  </si>
  <si>
    <t>408 LAPUA</t>
  </si>
  <si>
    <t>414 LEHTIMÄKI</t>
  </si>
  <si>
    <t>421 LESTIJÄRVI</t>
  </si>
  <si>
    <t>429 LOHTAJA</t>
  </si>
  <si>
    <t>440 LUOTO</t>
  </si>
  <si>
    <t>475 MAALAHTI</t>
  </si>
  <si>
    <t>499 MUSTASAARI</t>
  </si>
  <si>
    <t>544 NURMO</t>
  </si>
  <si>
    <t>545 NÄRPIÖ</t>
  </si>
  <si>
    <t>559 ORAVAINEN</t>
  </si>
  <si>
    <t>584 PERHO</t>
  </si>
  <si>
    <t>598 PIETARSAARI</t>
  </si>
  <si>
    <t>599 PEDERSÖREN KUNTA</t>
  </si>
  <si>
    <t>743 SEINÄJOKI</t>
  </si>
  <si>
    <t>759 SOINI</t>
  </si>
  <si>
    <t>846 TEUVA</t>
  </si>
  <si>
    <t>849 TOHOLAMPI</t>
  </si>
  <si>
    <t>863 TÖYSÄ</t>
  </si>
  <si>
    <t>885 ULLAVA</t>
  </si>
  <si>
    <t>893 UUSIKAARLEPYY</t>
  </si>
  <si>
    <t>905 VAASA</t>
  </si>
  <si>
    <t>924 VETELI</t>
  </si>
  <si>
    <t>934 VIMPELI</t>
  </si>
  <si>
    <t>942 VÄHÄKYRÖ</t>
  </si>
  <si>
    <t>971 YLIHÄRMÄ</t>
  </si>
  <si>
    <t>975 YLISTARO</t>
  </si>
  <si>
    <t>989 ÄHTÄRI</t>
  </si>
  <si>
    <t>009 ALAVIESKA</t>
  </si>
  <si>
    <t>069 HAAPAJÄRVI</t>
  </si>
  <si>
    <t>071 HAAPAVESI</t>
  </si>
  <si>
    <t>072 HAILUOTO</t>
  </si>
  <si>
    <t>084 HAUKIPUDAS</t>
  </si>
  <si>
    <t>105 HYRYNSALMI</t>
  </si>
  <si>
    <t>139 II</t>
  </si>
  <si>
    <t>205 KAJAANI</t>
  </si>
  <si>
    <t>208 KALAJOKI</t>
  </si>
  <si>
    <t>244 KEMPELE</t>
  </si>
  <si>
    <t>247 KESTILÄ</t>
  </si>
  <si>
    <t>255 KIIMINKI</t>
  </si>
  <si>
    <t>290 KUHMO</t>
  </si>
  <si>
    <t>305 KUUSAMO</t>
  </si>
  <si>
    <t>317 KÄRSÄMÄKI</t>
  </si>
  <si>
    <t>425 LIMINKA</t>
  </si>
  <si>
    <t>436 LUMIJOKI</t>
  </si>
  <si>
    <t>483 MERIJÄRVI</t>
  </si>
  <si>
    <t>494 MUHOS</t>
  </si>
  <si>
    <t>535 NIVALA</t>
  </si>
  <si>
    <t>563 OULAINEN</t>
  </si>
  <si>
    <t>564 OULU</t>
  </si>
  <si>
    <t>567 OULUNSALO</t>
  </si>
  <si>
    <t>578 PALTAMO</t>
  </si>
  <si>
    <t>603 PIIPPOLA</t>
  </si>
  <si>
    <t>615 PUDASJÄRVI</t>
  </si>
  <si>
    <t>617 PULKKILA</t>
  </si>
  <si>
    <t>620 PUOLANKA</t>
  </si>
  <si>
    <t>625 PYHÄJOKI</t>
  </si>
  <si>
    <t>626 PYHÄJÄRVI</t>
  </si>
  <si>
    <t>630 PYHÄNTÄ</t>
  </si>
  <si>
    <t>678 RAAHE</t>
  </si>
  <si>
    <t>682 RANTSILA</t>
  </si>
  <si>
    <t>691 REISJÄRVI</t>
  </si>
  <si>
    <t>697 RISTIJÄRVI</t>
  </si>
  <si>
    <t>746 SIEVI</t>
  </si>
  <si>
    <t>748 SIIKAJOKI</t>
  </si>
  <si>
    <t>765 SOTKAMO</t>
  </si>
  <si>
    <t>777 SUOMUSSALMI</t>
  </si>
  <si>
    <t>785 VAALA</t>
  </si>
  <si>
    <t>832 TAIVALKOSKI</t>
  </si>
  <si>
    <t>859 TYRNÄVÄ</t>
  </si>
  <si>
    <t>889 UTAJÄRVI</t>
  </si>
  <si>
    <t>926 VIHANTI</t>
  </si>
  <si>
    <t>972 YLI-II</t>
  </si>
  <si>
    <t>973 YLIKIIMINKI</t>
  </si>
  <si>
    <t>977 YLIVIESKA</t>
  </si>
  <si>
    <t>Savo-Karjalan verovirasto</t>
  </si>
  <si>
    <t>045 ENO</t>
  </si>
  <si>
    <t>140 IISALMI</t>
  </si>
  <si>
    <t>146 ILOMANTSI</t>
  </si>
  <si>
    <t>167 JOENSUU</t>
  </si>
  <si>
    <t>174 JUANKOSKI</t>
  </si>
  <si>
    <t>176 JUUKA</t>
  </si>
  <si>
    <t>204 KAAVI</t>
  </si>
  <si>
    <t>227 KARTTULA</t>
  </si>
  <si>
    <t>239 KEITELE</t>
  </si>
  <si>
    <t>248 KESÄLAHTI</t>
  </si>
  <si>
    <t>260 KITEE</t>
  </si>
  <si>
    <t>263 KIURUVESI</t>
  </si>
  <si>
    <t>276 KONTIOLAHTI</t>
  </si>
  <si>
    <t>297 KUOPIO</t>
  </si>
  <si>
    <t>309 OUTOKUMPU</t>
  </si>
  <si>
    <t>402 LAPINLAHTI</t>
  </si>
  <si>
    <t>420 LEPPÄVIRTA</t>
  </si>
  <si>
    <t>422 LIEKSA</t>
  </si>
  <si>
    <t>426 LIPERI</t>
  </si>
  <si>
    <t>476 MAANINKA</t>
  </si>
  <si>
    <t>534 NILSIÄ</t>
  </si>
  <si>
    <t>541 NURMES</t>
  </si>
  <si>
    <t>595 PIELAVESI</t>
  </si>
  <si>
    <t>607 POLVIJÄRVI</t>
  </si>
  <si>
    <t>632 PYHÄSELKÄ</t>
  </si>
  <si>
    <t>686 RAUTALAMPI</t>
  </si>
  <si>
    <t>687 RAUTAVAARA</t>
  </si>
  <si>
    <t>707 RÄÄKKYLÄ</t>
  </si>
  <si>
    <t>749 SIILINJÄRVI</t>
  </si>
  <si>
    <t>762 SONKAJÄRVI</t>
  </si>
  <si>
    <t>778 SUONENJOKI</t>
  </si>
  <si>
    <t>844 TERVO</t>
  </si>
  <si>
    <t>848 TOHMAJÄRVI</t>
  </si>
  <si>
    <t>857 TUUSNIEMI</t>
  </si>
  <si>
    <t>911 VALTIMO</t>
  </si>
  <si>
    <t>915 VARKAUS</t>
  </si>
  <si>
    <t>916 VARPAISJÄRVI</t>
  </si>
  <si>
    <t>921 VESANTO</t>
  </si>
  <si>
    <t>925 VIEREMÄ</t>
  </si>
  <si>
    <t>Sisä-Suomen verovirasto</t>
  </si>
  <si>
    <t>015 ARTJÄRVI</t>
  </si>
  <si>
    <t>016 ASIKKALA</t>
  </si>
  <si>
    <t>061 FORSSA</t>
  </si>
  <si>
    <t>077 HANKASALMI</t>
  </si>
  <si>
    <t>081 HARTOLA</t>
  </si>
  <si>
    <t>082 HATTULA</t>
  </si>
  <si>
    <t>083 HAUHO</t>
  </si>
  <si>
    <t>086 HAUSJÄRVI</t>
  </si>
  <si>
    <t>098 HOLLOLA</t>
  </si>
  <si>
    <t>103 HUMPPILA</t>
  </si>
  <si>
    <t>108 HÄMEENKYRÖ</t>
  </si>
  <si>
    <t>109 HÄMEENLINNA</t>
  </si>
  <si>
    <t>111 HEINOLA</t>
  </si>
  <si>
    <t>143 IKAALINEN</t>
  </si>
  <si>
    <t>165 JANAKKALA</t>
  </si>
  <si>
    <t>169 JOKIOINEN</t>
  </si>
  <si>
    <t>172 JOUTSA</t>
  </si>
  <si>
    <t>177 JUUPAJOKI</t>
  </si>
  <si>
    <t>179 JYVÄSKYLÄ</t>
  </si>
  <si>
    <t>180 JYVÄSKYLÄN MLK</t>
  </si>
  <si>
    <t>182 JÄMSÄ</t>
  </si>
  <si>
    <t>183 JÄMSÄNKOSKI</t>
  </si>
  <si>
    <t>210 KALVOLA</t>
  </si>
  <si>
    <t>211 KANGASALA</t>
  </si>
  <si>
    <t>216 KANNONKOSKI</t>
  </si>
  <si>
    <t>226 KARSTULA</t>
  </si>
  <si>
    <t>249 KEURUU</t>
  </si>
  <si>
    <t>250 KIHNIÖ</t>
  </si>
  <si>
    <t>256 KINNULA</t>
  </si>
  <si>
    <t>265 KIVIJÄRVI</t>
  </si>
  <si>
    <t>275 KONNEVESI</t>
  </si>
  <si>
    <t>277 KORPILAHTI</t>
  </si>
  <si>
    <t>283 HÄMEENKOSKI</t>
  </si>
  <si>
    <t>289 KUHMALAHTI</t>
  </si>
  <si>
    <t>291 KUHMOINEN</t>
  </si>
  <si>
    <t>303 KURU</t>
  </si>
  <si>
    <t>310 KYLMÄKOSKI</t>
  </si>
  <si>
    <t>312 KYYJÄRVI</t>
  </si>
  <si>
    <t>316 KÄRKÖLÄ</t>
  </si>
  <si>
    <t>398 LAHTI</t>
  </si>
  <si>
    <t>401 LAMMI</t>
  </si>
  <si>
    <t>410 LAUKAA</t>
  </si>
  <si>
    <t>415 LEIVONMÄKI</t>
  </si>
  <si>
    <t>418 LEMPÄÄLÄ</t>
  </si>
  <si>
    <t>433 LOPPI</t>
  </si>
  <si>
    <t>435 LUHANKA</t>
  </si>
  <si>
    <t>493 MOUHIJÄRVI</t>
  </si>
  <si>
    <t>495 MULTIA</t>
  </si>
  <si>
    <t>500 MUURAME</t>
  </si>
  <si>
    <t>506 MÄNTTÄ</t>
  </si>
  <si>
    <t>532 NASTOLA</t>
  </si>
  <si>
    <t>536 NOKIA</t>
  </si>
  <si>
    <t>560 ORIMATTILA</t>
  </si>
  <si>
    <t>562 ORIVESI</t>
  </si>
  <si>
    <t>576 PADASJOKI</t>
  </si>
  <si>
    <t>581 PARKANO</t>
  </si>
  <si>
    <t>592 PETÄJÄVESI</t>
  </si>
  <si>
    <t>601 PIHTIPUDAS</t>
  </si>
  <si>
    <t>604 PIRKKALA</t>
  </si>
  <si>
    <t>633 PYLKÖNMÄKI</t>
  </si>
  <si>
    <t>635 PÄLKÄNE</t>
  </si>
  <si>
    <t>692 RENKO</t>
  </si>
  <si>
    <t>694 RIIHIMÄKI</t>
  </si>
  <si>
    <t>702 RUOVESI</t>
  </si>
  <si>
    <t>729 SAARIJÄRVI</t>
  </si>
  <si>
    <t>781 SYSMÄ</t>
  </si>
  <si>
    <t>834 TAMMELA</t>
  </si>
  <si>
    <t>837 TAMPERE</t>
  </si>
  <si>
    <t>850 TOIVAKKA</t>
  </si>
  <si>
    <t>855 TUULOS</t>
  </si>
  <si>
    <t>887 URJALA</t>
  </si>
  <si>
    <t>892 UURAINEN</t>
  </si>
  <si>
    <t>908 VALKEAKOSKI</t>
  </si>
  <si>
    <t>912 VAMMALA</t>
  </si>
  <si>
    <t>922 VESILAHTI</t>
  </si>
  <si>
    <t>931 VIITASAARI</t>
  </si>
  <si>
    <t>933 VILPPULA</t>
  </si>
  <si>
    <t>936 VIRRAT</t>
  </si>
  <si>
    <t>980 YLÖJÄRVI</t>
  </si>
  <si>
    <t>981 YPÄJÄ</t>
  </si>
  <si>
    <t>988 ÄETSÄ</t>
  </si>
  <si>
    <t>992 ÄÄNEKOSKI</t>
  </si>
  <si>
    <t>Uudenmaan verovirasto</t>
  </si>
  <si>
    <t>018 ASKOLA</t>
  </si>
  <si>
    <t>049 ESPOO</t>
  </si>
  <si>
    <t>078 HANKO</t>
  </si>
  <si>
    <t>091 HELSINKI</t>
  </si>
  <si>
    <t>106 HYVINKÄÄ</t>
  </si>
  <si>
    <t>149 INKOO</t>
  </si>
  <si>
    <t>186 JÄRVENPÄÄ</t>
  </si>
  <si>
    <t>220 KARJAA</t>
  </si>
  <si>
    <t>223 KARJALOHJA</t>
  </si>
  <si>
    <t>224 KARKKILA</t>
  </si>
  <si>
    <t>235 KAUNIAINEN</t>
  </si>
  <si>
    <t>245 KERAVA</t>
  </si>
  <si>
    <t>257 KIRKKONUMMI</t>
  </si>
  <si>
    <t>407 LAPINJÄRVI</t>
  </si>
  <si>
    <t>424 LILJENDAL</t>
  </si>
  <si>
    <t>434 LOVIISA</t>
  </si>
  <si>
    <t>444 LOHJA</t>
  </si>
  <si>
    <t>504 MYRSKYLÄ</t>
  </si>
  <si>
    <t>505 MÄNTSÄLÄ</t>
  </si>
  <si>
    <t>540 NUMMI-PUSULA</t>
  </si>
  <si>
    <t>543 NURMIJÄRVI</t>
  </si>
  <si>
    <t>585 PERNAJA</t>
  </si>
  <si>
    <t>606 POHJA</t>
  </si>
  <si>
    <t>611 PORNAINEN</t>
  </si>
  <si>
    <t>616 PUKKILA</t>
  </si>
  <si>
    <t>638 PORVOO</t>
  </si>
  <si>
    <t>701 RUOTSINPYHTÄÄ</t>
  </si>
  <si>
    <t>737 SAMMATTI</t>
  </si>
  <si>
    <t>753 SIPOO</t>
  </si>
  <si>
    <t>755 SIUNTIO</t>
  </si>
  <si>
    <t>835 TAMMISAARI</t>
  </si>
  <si>
    <t>858 TUUSULA</t>
  </si>
  <si>
    <t>927 VIHTI</t>
  </si>
  <si>
    <t>295 KUMLINGE</t>
  </si>
  <si>
    <t>Vähennystä saaneiden asiakkaiden lukumäärä</t>
  </si>
  <si>
    <t>092 VANTAA</t>
  </si>
  <si>
    <t>Kustannukset,
kotit. ja hoiva</t>
  </si>
  <si>
    <t>Kustannukset,
as. kunn.pito</t>
  </si>
  <si>
    <t>Omavastuu 100 € + jäi vähentämättä, koska 1150 €/2300 € ylittyi</t>
  </si>
  <si>
    <r>
      <t xml:space="preserve">Omavastuu </t>
    </r>
    <r>
      <rPr>
        <b/>
        <sz val="10"/>
        <rFont val="Arial"/>
        <family val="2"/>
      </rPr>
      <t>100 €</t>
    </r>
    <r>
      <rPr>
        <sz val="10"/>
        <rFont val="Arial"/>
        <family val="0"/>
      </rPr>
      <t xml:space="preserve"> + jäi vähentämättä, koska </t>
    </r>
    <r>
      <rPr>
        <b/>
        <sz val="10"/>
        <rFont val="Arial"/>
        <family val="2"/>
      </rPr>
      <t>1150 € / 2300 €</t>
    </r>
    <r>
      <rPr>
        <sz val="10"/>
        <rFont val="Arial"/>
        <family val="0"/>
      </rPr>
      <t xml:space="preserve"> ylittyi</t>
    </r>
  </si>
  <si>
    <t>Vähennykseen oikeuttavat kustannukset</t>
  </si>
  <si>
    <t>Asunnon kunnossapito ja perusparannustyön kustannukset</t>
  </si>
  <si>
    <t>Kotitalous- ja hoiva- tai hoitotyön kustannukset</t>
  </si>
  <si>
    <t>Kotitalousvähennys 2007, asiakkaittain</t>
  </si>
  <si>
    <t>Pohjois-Suomen verovirasto</t>
  </si>
  <si>
    <t>945 VÖYRI-MAKSAMAA</t>
  </si>
  <si>
    <t>020 AKAA</t>
  </si>
  <si>
    <t>Vähennystä vaatineiden asiakkaiden lukumäärä</t>
  </si>
  <si>
    <t>Vähennys veroista keski-määrin</t>
  </si>
  <si>
    <t>Vähennysten lukumäärä</t>
  </si>
  <si>
    <t>Vaatimusten lukumäärä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</si>
</sst>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  <numFmt numFmtId="174" formatCode="d/m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vertical="top" wrapText="1"/>
    </xf>
    <xf numFmtId="49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left"/>
    </xf>
    <xf numFmtId="3" fontId="1" fillId="0" borderId="9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9" fontId="0" fillId="0" borderId="7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right" vertical="top" wrapText="1"/>
    </xf>
  </cellXfs>
  <cellStyles count="8">
    <cellStyle name="Normal" xfId="0"/>
    <cellStyle name="Avattu hyperlinkki" xfId="15"/>
    <cellStyle name="Comma" xfId="16"/>
    <cellStyle name="Hyperlinkki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konen_a\Local%20Settings\Temporary%20Internet%20Files\OLKC\Kotitalousv&#228;henny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OMI"/>
      <sheetName val="Kaakkois-S"/>
      <sheetName val="Lappi"/>
      <sheetName val="Lounais-S"/>
      <sheetName val="Länsi-S"/>
      <sheetName val="Oulu-Kainuu"/>
      <sheetName val="Savo-Karj"/>
      <sheetName val="Sisä-S"/>
      <sheetName val="Uusim"/>
    </sheetNames>
    <sheetDataSet>
      <sheetData sheetId="0">
        <row r="11">
          <cell r="B11">
            <v>23366</v>
          </cell>
          <cell r="D11">
            <v>21424228.409999996</v>
          </cell>
          <cell r="G11">
            <v>14672375.019999998</v>
          </cell>
        </row>
        <row r="12">
          <cell r="B12">
            <v>6157</v>
          </cell>
          <cell r="D12">
            <v>5491420.92</v>
          </cell>
          <cell r="G12">
            <v>3815185.3400000003</v>
          </cell>
        </row>
        <row r="13">
          <cell r="B13">
            <v>32351</v>
          </cell>
          <cell r="D13">
            <v>31171524.339999996</v>
          </cell>
          <cell r="G13">
            <v>21615140.68</v>
          </cell>
        </row>
        <row r="14">
          <cell r="B14">
            <v>14476</v>
          </cell>
          <cell r="D14">
            <v>13158585.879999997</v>
          </cell>
          <cell r="G14">
            <v>9123579.03</v>
          </cell>
        </row>
        <row r="15">
          <cell r="B15">
            <v>17560</v>
          </cell>
          <cell r="D15">
            <v>17393528.67000001</v>
          </cell>
          <cell r="G15">
            <v>11448955.290000001</v>
          </cell>
        </row>
        <row r="16">
          <cell r="B16">
            <v>17453</v>
          </cell>
          <cell r="D16">
            <v>15716419.400000002</v>
          </cell>
          <cell r="G16">
            <v>10771110.27</v>
          </cell>
        </row>
        <row r="17">
          <cell r="B17">
            <v>51302</v>
          </cell>
          <cell r="D17">
            <v>50042873.8</v>
          </cell>
          <cell r="G17">
            <v>34347880.86999998</v>
          </cell>
        </row>
        <row r="18">
          <cell r="B18">
            <v>79245</v>
          </cell>
          <cell r="D18">
            <v>89678912.16999999</v>
          </cell>
          <cell r="G18">
            <v>60383329.52999998</v>
          </cell>
        </row>
        <row r="19">
          <cell r="B19">
            <v>241910</v>
          </cell>
          <cell r="D19">
            <v>244077493.59</v>
          </cell>
          <cell r="G19">
            <v>166177556.02999994</v>
          </cell>
        </row>
        <row r="21">
          <cell r="G21">
            <v>77899937.56000006</v>
          </cell>
        </row>
        <row r="22">
          <cell r="G22">
            <v>1447818.609999925</v>
          </cell>
        </row>
        <row r="24">
          <cell r="G24">
            <v>191726211.24999997</v>
          </cell>
        </row>
        <row r="25">
          <cell r="G25">
            <v>52351282.34000003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3.8515625" style="9" customWidth="1"/>
    <col min="3" max="3" width="9.140625" style="9" customWidth="1"/>
    <col min="4" max="4" width="14.28125" style="9" customWidth="1"/>
    <col min="5" max="5" width="8.7109375" style="9" customWidth="1"/>
    <col min="6" max="6" width="7.7109375" style="0" bestFit="1" customWidth="1"/>
    <col min="7" max="7" width="11.7109375" style="9" customWidth="1"/>
    <col min="8" max="8" width="8.28125" style="9" bestFit="1" customWidth="1"/>
    <col min="9" max="9" width="9.8515625" style="0" bestFit="1" customWidth="1"/>
    <col min="10" max="10" width="11.8515625" style="0" bestFit="1" customWidth="1"/>
    <col min="11" max="11" width="11.7109375" style="9" customWidth="1"/>
    <col min="12" max="12" width="11.28125" style="0" bestFit="1" customWidth="1"/>
  </cols>
  <sheetData>
    <row r="1" spans="1:12" ht="15.75">
      <c r="A1" s="5" t="s">
        <v>0</v>
      </c>
      <c r="L1" s="37">
        <v>39752</v>
      </c>
    </row>
    <row r="2" spans="1:11" ht="12.75">
      <c r="A2" s="8" t="s">
        <v>1</v>
      </c>
      <c r="K2" s="14"/>
    </row>
    <row r="3" ht="12.75"/>
    <row r="4" spans="1:11" ht="18">
      <c r="A4" s="1" t="s">
        <v>449</v>
      </c>
      <c r="K4" s="18"/>
    </row>
    <row r="5" ht="12.75"/>
    <row r="6" ht="12.75"/>
    <row r="7" ht="15.75">
      <c r="A7" s="5" t="s">
        <v>2</v>
      </c>
    </row>
    <row r="8" ht="15.75">
      <c r="A8" s="5"/>
    </row>
    <row r="9" spans="1:12" ht="12.75">
      <c r="A9" s="27"/>
      <c r="B9" s="19"/>
      <c r="C9" s="20"/>
      <c r="D9" s="19" t="s">
        <v>3</v>
      </c>
      <c r="E9" s="19"/>
      <c r="F9" s="19"/>
      <c r="G9" s="19"/>
      <c r="H9" s="19"/>
      <c r="I9" s="19"/>
      <c r="J9" s="19"/>
      <c r="K9" s="19"/>
      <c r="L9" s="20"/>
    </row>
    <row r="10" spans="1:12" ht="76.5">
      <c r="A10" s="21" t="s">
        <v>4</v>
      </c>
      <c r="B10" s="10" t="s">
        <v>453</v>
      </c>
      <c r="C10" s="28" t="s">
        <v>5</v>
      </c>
      <c r="D10" s="10" t="s">
        <v>446</v>
      </c>
      <c r="E10" s="10" t="s">
        <v>5</v>
      </c>
      <c r="F10" s="29" t="s">
        <v>6</v>
      </c>
      <c r="G10" s="10" t="s">
        <v>7</v>
      </c>
      <c r="H10" s="10" t="s">
        <v>5</v>
      </c>
      <c r="I10" s="29" t="s">
        <v>8</v>
      </c>
      <c r="J10" s="39" t="s">
        <v>440</v>
      </c>
      <c r="K10" s="10" t="s">
        <v>9</v>
      </c>
      <c r="L10" s="29" t="s">
        <v>454</v>
      </c>
    </row>
    <row r="11" spans="1:12" ht="12.75">
      <c r="A11" s="22" t="s">
        <v>10</v>
      </c>
      <c r="B11" s="23">
        <f>'Kaakkois-Suomi'!B52</f>
        <v>23940</v>
      </c>
      <c r="C11" s="30">
        <f>(B11-'[1]SUOMI'!$B11)/'[1]SUOMI'!$B11</f>
        <v>0.02456560814859197</v>
      </c>
      <c r="D11" s="23">
        <f>'Kaakkois-Suomi'!C52+'Kaakkois-Suomi'!D52</f>
        <v>23529625.340000004</v>
      </c>
      <c r="E11" s="31">
        <f>(D11-'[1]SUOMI'!$D11)/'[1]SUOMI'!$D11</f>
        <v>0.09827177388648871</v>
      </c>
      <c r="F11" s="25">
        <f aca="true" t="shared" si="0" ref="F11:F18">ROUND(D11/B11,0)</f>
        <v>983</v>
      </c>
      <c r="G11" s="23">
        <f>'Kaakkois-Suomi'!F52</f>
        <v>15414149.630000003</v>
      </c>
      <c r="H11" s="31">
        <f>(G11-'[1]SUOMI'!$G11)/'[1]SUOMI'!$G11</f>
        <v>0.05055586494953188</v>
      </c>
      <c r="I11" s="25">
        <f aca="true" t="shared" si="1" ref="I11:I18">ROUND(G11/B11,0)</f>
        <v>644</v>
      </c>
      <c r="J11" s="23">
        <f>'Kaakkois-Suomi'!H52</f>
        <v>23889</v>
      </c>
      <c r="K11" s="24">
        <f>'Kaakkois-Suomi'!I52</f>
        <v>15174576.47</v>
      </c>
      <c r="L11" s="25">
        <f>ROUND(K11/B11,0)</f>
        <v>634</v>
      </c>
    </row>
    <row r="12" spans="1:12" ht="12.75">
      <c r="A12" s="22" t="s">
        <v>11</v>
      </c>
      <c r="B12" s="23">
        <f>'Lounais-Suomi'!B104</f>
        <v>34463</v>
      </c>
      <c r="C12" s="30">
        <f>(B12-'[1]SUOMI'!$B13)/'[1]SUOMI'!$B13</f>
        <v>0.06528391703502211</v>
      </c>
      <c r="D12" s="23">
        <f>'Lounais-Suomi'!C104+'Lounais-Suomi'!D104</f>
        <v>34847876.49000001</v>
      </c>
      <c r="E12" s="31">
        <f>(D12-'[1]SUOMI'!$D13)/'[1]SUOMI'!$D13</f>
        <v>0.1179394408146552</v>
      </c>
      <c r="F12" s="25">
        <f t="shared" si="0"/>
        <v>1011</v>
      </c>
      <c r="G12" s="23">
        <f>'Lounais-Suomi'!F104</f>
        <v>23663592.409999996</v>
      </c>
      <c r="H12" s="31">
        <f>(G12-'[1]SUOMI'!$G13)/'[1]SUOMI'!$G13</f>
        <v>0.09476929899861271</v>
      </c>
      <c r="I12" s="25">
        <f t="shared" si="1"/>
        <v>687</v>
      </c>
      <c r="J12" s="23">
        <f>'Lounais-Suomi'!H104</f>
        <v>34617</v>
      </c>
      <c r="K12" s="23">
        <f>'Lounais-Suomi'!I104</f>
        <v>23475004.01</v>
      </c>
      <c r="L12" s="25">
        <f aca="true" t="shared" si="2" ref="L12:L17">ROUND(K12/B12,0)</f>
        <v>681</v>
      </c>
    </row>
    <row r="13" spans="1:12" ht="12.75">
      <c r="A13" s="22" t="s">
        <v>12</v>
      </c>
      <c r="B13" s="23">
        <f>'Länsi-Suomi'!B65</f>
        <v>15831</v>
      </c>
      <c r="C13" s="30">
        <f>(B13-'[1]SUOMI'!$B14)/'[1]SUOMI'!$B14</f>
        <v>0.09360320530533296</v>
      </c>
      <c r="D13" s="23">
        <f>'Länsi-Suomi'!C65+'Länsi-Suomi'!D65</f>
        <v>14708241.17</v>
      </c>
      <c r="E13" s="31">
        <f>(D13-'[1]SUOMI'!$D14)/'[1]SUOMI'!$D14</f>
        <v>0.1177676160745628</v>
      </c>
      <c r="F13" s="25">
        <f t="shared" si="0"/>
        <v>929</v>
      </c>
      <c r="G13" s="23">
        <f>'Länsi-Suomi'!F65</f>
        <v>10124811.010000002</v>
      </c>
      <c r="H13" s="31">
        <f>(G13-'[1]SUOMI'!$G14)/'[1]SUOMI'!$G14</f>
        <v>0.10974114179400081</v>
      </c>
      <c r="I13" s="25">
        <f t="shared" si="1"/>
        <v>640</v>
      </c>
      <c r="J13" s="23">
        <f>'Länsi-Suomi'!H65</f>
        <v>15805</v>
      </c>
      <c r="K13" s="23">
        <f>'Länsi-Suomi'!I65</f>
        <v>9954383.539999997</v>
      </c>
      <c r="L13" s="25">
        <f t="shared" si="2"/>
        <v>629</v>
      </c>
    </row>
    <row r="14" spans="1:12" ht="12.75">
      <c r="A14" s="22" t="s">
        <v>13</v>
      </c>
      <c r="B14" s="23">
        <f>'Pohjois-Suomi'!B78</f>
        <v>26180</v>
      </c>
      <c r="C14" s="30">
        <f>(B14-('[1]SUOMI'!$B12+'[1]SUOMI'!$B15))/('[1]SUOMI'!$B12+'[1]SUOMI'!$B15)</f>
        <v>0.10384955938778091</v>
      </c>
      <c r="D14" s="23">
        <f>'Pohjois-Suomi'!C78+'Pohjois-Suomi'!D78</f>
        <v>25473277.50999999</v>
      </c>
      <c r="E14" s="31">
        <f>(D14-('[1]SUOMI'!$D12+'[1]SUOMI'!$D15))/('[1]SUOMI'!$D12+'[1]SUOMI'!$D15)</f>
        <v>0.11310175317716215</v>
      </c>
      <c r="F14" s="25">
        <f t="shared" si="0"/>
        <v>973</v>
      </c>
      <c r="G14" s="23">
        <f>'Pohjois-Suomi'!F78</f>
        <v>16980631.110000003</v>
      </c>
      <c r="H14" s="31">
        <f>(G14-('[1]SUOMI'!$G12+'[1]SUOMI'!$G15))/('[1]SUOMI'!$G12+'[1]SUOMI'!$G15)</f>
        <v>0.11245248072639136</v>
      </c>
      <c r="I14" s="25">
        <f t="shared" si="1"/>
        <v>649</v>
      </c>
      <c r="J14" s="23">
        <f>'Pohjois-Suomi'!H78</f>
        <v>26079</v>
      </c>
      <c r="K14" s="23">
        <f>'Pohjois-Suomi'!I78</f>
        <v>16815887.18</v>
      </c>
      <c r="L14" s="25">
        <f t="shared" si="2"/>
        <v>642</v>
      </c>
    </row>
    <row r="15" spans="1:12" ht="12.75">
      <c r="A15" s="22" t="s">
        <v>14</v>
      </c>
      <c r="B15" s="23">
        <f>'Savo-Karjala'!B49</f>
        <v>19045</v>
      </c>
      <c r="C15" s="30">
        <f>(B15-'[1]SUOMI'!$B16)/'[1]SUOMI'!$B16</f>
        <v>0.09121640978628316</v>
      </c>
      <c r="D15" s="23">
        <f>'Savo-Karjala'!C49+'Savo-Karjala'!D49</f>
        <v>17893731.529999997</v>
      </c>
      <c r="E15" s="31">
        <f>(D15-'[1]SUOMI'!$D16)/'[1]SUOMI'!$D16</f>
        <v>0.1385374158442218</v>
      </c>
      <c r="F15" s="25">
        <f t="shared" si="0"/>
        <v>940</v>
      </c>
      <c r="G15" s="23">
        <f>'Savo-Karjala'!F49</f>
        <v>12054406.27</v>
      </c>
      <c r="H15" s="31">
        <f>(G15-'[1]SUOMI'!$G16)/'[1]SUOMI'!$G16</f>
        <v>0.11914240666296698</v>
      </c>
      <c r="I15" s="25">
        <f t="shared" si="1"/>
        <v>633</v>
      </c>
      <c r="J15" s="23">
        <f>'Savo-Karjala'!H49</f>
        <v>18824</v>
      </c>
      <c r="K15" s="23">
        <f>'Savo-Karjala'!I49</f>
        <v>11856537.479999999</v>
      </c>
      <c r="L15" s="25">
        <f t="shared" si="2"/>
        <v>623</v>
      </c>
    </row>
    <row r="16" spans="1:12" ht="12.75">
      <c r="A16" s="26" t="s">
        <v>15</v>
      </c>
      <c r="B16" s="23">
        <f>'Sisä-Suomi'!B94</f>
        <v>55099</v>
      </c>
      <c r="C16" s="30">
        <f>(B16-'[1]SUOMI'!$B17)/'[1]SUOMI'!$B17</f>
        <v>0.07401270905617714</v>
      </c>
      <c r="D16" s="23">
        <f>'Sisä-Suomi'!C94+'Sisä-Suomi'!D94</f>
        <v>55876696.93</v>
      </c>
      <c r="E16" s="31">
        <f>(D16-'[1]SUOMI'!$D17)/'[1]SUOMI'!$D17</f>
        <v>0.11657650104818726</v>
      </c>
      <c r="F16" s="25">
        <f t="shared" si="0"/>
        <v>1014</v>
      </c>
      <c r="G16" s="23">
        <f>'Sisä-Suomi'!F94</f>
        <v>37662808.230000004</v>
      </c>
      <c r="H16" s="31">
        <f>(G16-'[1]SUOMI'!$G17)/'[1]SUOMI'!$G17</f>
        <v>0.09651038946322116</v>
      </c>
      <c r="I16" s="25">
        <f t="shared" si="1"/>
        <v>684</v>
      </c>
      <c r="J16" s="23">
        <f>'Sisä-Suomi'!H94</f>
        <v>55168</v>
      </c>
      <c r="K16" s="23">
        <f>'Sisä-Suomi'!I94</f>
        <v>37323108.94999999</v>
      </c>
      <c r="L16" s="25">
        <f t="shared" si="2"/>
        <v>677</v>
      </c>
    </row>
    <row r="17" spans="1:12" ht="12.75">
      <c r="A17" s="22" t="s">
        <v>16</v>
      </c>
      <c r="B17" s="23">
        <f>Uusimaa!B44</f>
        <v>86276</v>
      </c>
      <c r="C17" s="30">
        <f>(B17-'[1]SUOMI'!$B18)/'[1]SUOMI'!$B18</f>
        <v>0.08872484068395482</v>
      </c>
      <c r="D17" s="23">
        <f>Uusimaa!C44+Uusimaa!D44</f>
        <v>101241009.70999998</v>
      </c>
      <c r="E17" s="31">
        <f>(D17-'[1]SUOMI'!$D18)/'[1]SUOMI'!$D18</f>
        <v>0.12892771845941084</v>
      </c>
      <c r="F17" s="25">
        <f t="shared" si="0"/>
        <v>1173</v>
      </c>
      <c r="G17" s="23">
        <f>Uusimaa!F44</f>
        <v>67428026.97999999</v>
      </c>
      <c r="H17" s="31">
        <f>(G17-'[1]SUOMI'!$G18)/'[1]SUOMI'!$G18</f>
        <v>0.11666626376573065</v>
      </c>
      <c r="I17" s="25">
        <f t="shared" si="1"/>
        <v>782</v>
      </c>
      <c r="J17" s="23">
        <f>Uusimaa!H44</f>
        <v>86577</v>
      </c>
      <c r="K17" s="23">
        <f>Uusimaa!I44</f>
        <v>67095439.32999999</v>
      </c>
      <c r="L17" s="25">
        <f t="shared" si="2"/>
        <v>778</v>
      </c>
    </row>
    <row r="18" spans="1:12" ht="13.5" thickBot="1">
      <c r="A18" s="32"/>
      <c r="B18" s="11">
        <f>SUM(B11:B17)</f>
        <v>260834</v>
      </c>
      <c r="C18" s="35">
        <f>(B18-'[1]SUOMI'!$B19)/'[1]SUOMI'!$B19</f>
        <v>0.0782274399570088</v>
      </c>
      <c r="D18" s="11">
        <f>SUM(D11:D17)</f>
        <v>273570458.67999995</v>
      </c>
      <c r="E18" s="33">
        <f>(D18-'[1]SUOMI'!$D19)/'[1]SUOMI'!$D19</f>
        <v>0.12083443113170467</v>
      </c>
      <c r="F18" s="34">
        <f t="shared" si="0"/>
        <v>1049</v>
      </c>
      <c r="G18" s="11">
        <f>SUM(G11:G17)</f>
        <v>183328425.64</v>
      </c>
      <c r="H18" s="33">
        <f>(G18-'[1]SUOMI'!$G19)/'[1]SUOMI'!$G19</f>
        <v>0.10320809873328386</v>
      </c>
      <c r="I18" s="34">
        <f t="shared" si="1"/>
        <v>703</v>
      </c>
      <c r="J18" s="11">
        <f>SUM(J11:J17)</f>
        <v>260959</v>
      </c>
      <c r="K18" s="11">
        <f>SUM(K11:K17)</f>
        <v>181694936.95999998</v>
      </c>
      <c r="L18" s="34">
        <f>ROUND(K18/B18,0)</f>
        <v>697</v>
      </c>
    </row>
    <row r="19" ht="13.5" thickTop="1"/>
    <row r="20" spans="1:8" ht="12.75">
      <c r="A20" t="s">
        <v>445</v>
      </c>
      <c r="B20" s="12"/>
      <c r="C20" s="12"/>
      <c r="D20" s="12"/>
      <c r="E20" s="12"/>
      <c r="F20" s="3"/>
      <c r="G20" s="12">
        <f>D18-G18</f>
        <v>90242033.03999996</v>
      </c>
      <c r="H20" s="38">
        <f>(G20-'[1]SUOMI'!$G21)/'[1]SUOMI'!$G21</f>
        <v>0.15843524226824668</v>
      </c>
    </row>
    <row r="21" spans="1:8" ht="12.75">
      <c r="A21" t="s">
        <v>17</v>
      </c>
      <c r="G21" s="14">
        <f>G18-K18</f>
        <v>1633488.6800000072</v>
      </c>
      <c r="H21" s="38">
        <f>(G21-'[1]SUOMI'!$G22)/'[1]SUOMI'!$G22</f>
        <v>0.12824125116066293</v>
      </c>
    </row>
    <row r="23" spans="1:8" ht="12.75">
      <c r="A23" t="s">
        <v>447</v>
      </c>
      <c r="G23" s="36">
        <f>'Kaakkois-Suomi'!C52+'Lounais-Suomi'!C104+'Länsi-Suomi'!C65+'Pohjois-Suomi'!C78+'Savo-Karjala'!C49+'Sisä-Suomi'!C94+Uusimaa!C44</f>
        <v>208074261.67999998</v>
      </c>
      <c r="H23" s="38">
        <f>(G23-'[1]SUOMI'!$G24)/'[1]SUOMI'!$G24</f>
        <v>0.0852676862668667</v>
      </c>
    </row>
    <row r="24" spans="1:8" ht="12.75">
      <c r="A24" t="s">
        <v>448</v>
      </c>
      <c r="G24" s="36">
        <f>D18-G23</f>
        <v>65496196.99999997</v>
      </c>
      <c r="H24" s="38">
        <f>(G24-'[1]SUOMI'!$G25)/'[1]SUOMI'!$G25</f>
        <v>0.25109059553936286</v>
      </c>
    </row>
  </sheetData>
  <printOptions/>
  <pageMargins left="0.75" right="0.67" top="0.49" bottom="0.25" header="0.492125984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0</v>
      </c>
      <c r="I1" s="37">
        <v>39752</v>
      </c>
    </row>
    <row r="2" spans="1:9" ht="12.75">
      <c r="A2" s="8" t="s">
        <v>1</v>
      </c>
      <c r="I2" s="14"/>
    </row>
    <row r="4" spans="1:9" ht="18">
      <c r="A4" s="1" t="s">
        <v>449</v>
      </c>
      <c r="I4" s="18"/>
    </row>
    <row r="7" ht="15.75">
      <c r="A7" s="5" t="s">
        <v>18</v>
      </c>
    </row>
    <row r="9" spans="1:9" ht="25.5">
      <c r="A9" s="15" t="s">
        <v>19</v>
      </c>
      <c r="B9" s="16" t="s">
        <v>456</v>
      </c>
      <c r="C9" s="16" t="s">
        <v>443</v>
      </c>
      <c r="D9" s="16" t="s">
        <v>442</v>
      </c>
      <c r="E9" s="17" t="s">
        <v>20</v>
      </c>
      <c r="F9" s="16" t="s">
        <v>7</v>
      </c>
      <c r="G9" s="17" t="s">
        <v>21</v>
      </c>
      <c r="H9" s="16" t="s">
        <v>455</v>
      </c>
      <c r="I9" s="16" t="s">
        <v>9</v>
      </c>
    </row>
    <row r="10" spans="1:9" ht="12.75">
      <c r="A10" s="6" t="s">
        <v>22</v>
      </c>
      <c r="B10" s="13">
        <v>399</v>
      </c>
      <c r="C10" s="13">
        <v>269045.67</v>
      </c>
      <c r="D10" s="13">
        <v>72431.04</v>
      </c>
      <c r="E10" s="7">
        <f>ROUND((C10+D10)/B10,0)</f>
        <v>856</v>
      </c>
      <c r="F10" s="13">
        <v>252440.33</v>
      </c>
      <c r="G10" s="7">
        <f aca="true" t="shared" si="0" ref="G10:G51">ROUND(F10/B10,0)</f>
        <v>633</v>
      </c>
      <c r="H10" s="7">
        <v>396</v>
      </c>
      <c r="I10" s="13">
        <v>248191.98</v>
      </c>
    </row>
    <row r="11" spans="1:9" ht="12.75">
      <c r="A11" s="6" t="s">
        <v>23</v>
      </c>
      <c r="B11" s="13">
        <v>51</v>
      </c>
      <c r="C11" s="13">
        <v>33474.42</v>
      </c>
      <c r="D11" s="13">
        <v>12611.71</v>
      </c>
      <c r="E11" s="7">
        <f aca="true" t="shared" si="1" ref="E11:E51">ROUND((C11+D11)/B11,0)</f>
        <v>904</v>
      </c>
      <c r="F11" s="13">
        <v>32954.89</v>
      </c>
      <c r="G11" s="7">
        <f t="shared" si="0"/>
        <v>646</v>
      </c>
      <c r="H11" s="7">
        <v>50</v>
      </c>
      <c r="I11" s="13">
        <v>32817.14</v>
      </c>
    </row>
    <row r="12" spans="1:9" ht="12.75">
      <c r="A12" s="6" t="s">
        <v>24</v>
      </c>
      <c r="B12" s="13">
        <v>1034</v>
      </c>
      <c r="C12" s="13">
        <v>878376.98</v>
      </c>
      <c r="D12" s="13">
        <v>141903.52</v>
      </c>
      <c r="E12" s="7">
        <f t="shared" si="1"/>
        <v>987</v>
      </c>
      <c r="F12" s="13">
        <v>673118.54</v>
      </c>
      <c r="G12" s="7">
        <f t="shared" si="0"/>
        <v>651</v>
      </c>
      <c r="H12" s="7">
        <v>1044</v>
      </c>
      <c r="I12" s="13">
        <v>668287.11</v>
      </c>
    </row>
    <row r="13" spans="1:9" ht="12.75">
      <c r="A13" s="6" t="s">
        <v>25</v>
      </c>
      <c r="B13" s="13">
        <v>173</v>
      </c>
      <c r="C13" s="13">
        <v>169631.43</v>
      </c>
      <c r="D13" s="13">
        <v>29753.51</v>
      </c>
      <c r="E13" s="7">
        <f t="shared" si="1"/>
        <v>1153</v>
      </c>
      <c r="F13" s="13">
        <v>123936.11</v>
      </c>
      <c r="G13" s="7">
        <f t="shared" si="0"/>
        <v>716</v>
      </c>
      <c r="H13" s="7">
        <v>179</v>
      </c>
      <c r="I13" s="13">
        <v>120989.41</v>
      </c>
    </row>
    <row r="14" spans="1:9" ht="12.75">
      <c r="A14" s="6" t="s">
        <v>26</v>
      </c>
      <c r="B14" s="13">
        <v>115</v>
      </c>
      <c r="C14" s="13">
        <v>93198.61</v>
      </c>
      <c r="D14" s="13">
        <v>26812.41</v>
      </c>
      <c r="E14" s="7">
        <f t="shared" si="1"/>
        <v>1044</v>
      </c>
      <c r="F14" s="13">
        <v>73696.3</v>
      </c>
      <c r="G14" s="7">
        <f t="shared" si="0"/>
        <v>641</v>
      </c>
      <c r="H14" s="7">
        <v>115</v>
      </c>
      <c r="I14" s="13">
        <v>71374.84</v>
      </c>
    </row>
    <row r="15" spans="1:9" ht="12.75">
      <c r="A15" s="6" t="s">
        <v>27</v>
      </c>
      <c r="B15" s="13">
        <v>413</v>
      </c>
      <c r="C15" s="13">
        <v>301359.32</v>
      </c>
      <c r="D15" s="13">
        <v>97436.92</v>
      </c>
      <c r="E15" s="7">
        <f t="shared" si="1"/>
        <v>966</v>
      </c>
      <c r="F15" s="13">
        <v>257288.65</v>
      </c>
      <c r="G15" s="7">
        <f t="shared" si="0"/>
        <v>623</v>
      </c>
      <c r="H15" s="7">
        <v>405</v>
      </c>
      <c r="I15" s="13">
        <v>255346.06</v>
      </c>
    </row>
    <row r="16" spans="1:9" ht="12.75">
      <c r="A16" s="6" t="s">
        <v>28</v>
      </c>
      <c r="B16" s="13">
        <v>1807</v>
      </c>
      <c r="C16" s="13">
        <v>1337953.56</v>
      </c>
      <c r="D16" s="13">
        <v>377219.18</v>
      </c>
      <c r="E16" s="7">
        <f t="shared" si="1"/>
        <v>949</v>
      </c>
      <c r="F16" s="13">
        <v>1169870.25</v>
      </c>
      <c r="G16" s="7">
        <f t="shared" si="0"/>
        <v>647</v>
      </c>
      <c r="H16" s="7">
        <v>1810</v>
      </c>
      <c r="I16" s="13">
        <v>1163474.53</v>
      </c>
    </row>
    <row r="17" spans="1:9" ht="12.75">
      <c r="A17" s="6" t="s">
        <v>29</v>
      </c>
      <c r="B17" s="13">
        <v>83</v>
      </c>
      <c r="C17" s="13">
        <v>64728.36</v>
      </c>
      <c r="D17" s="13">
        <v>8366.23</v>
      </c>
      <c r="E17" s="7">
        <f t="shared" si="1"/>
        <v>881</v>
      </c>
      <c r="F17" s="13">
        <v>46801.88</v>
      </c>
      <c r="G17" s="7">
        <f t="shared" si="0"/>
        <v>564</v>
      </c>
      <c r="H17" s="7">
        <v>79</v>
      </c>
      <c r="I17" s="13">
        <v>45625.93</v>
      </c>
    </row>
    <row r="18" spans="1:9" ht="12.75">
      <c r="A18" s="6" t="s">
        <v>30</v>
      </c>
      <c r="B18" s="13">
        <v>246</v>
      </c>
      <c r="C18" s="13">
        <v>183199.81</v>
      </c>
      <c r="D18" s="13">
        <v>45808.58</v>
      </c>
      <c r="E18" s="7">
        <f t="shared" si="1"/>
        <v>931</v>
      </c>
      <c r="F18" s="13">
        <v>153220.43</v>
      </c>
      <c r="G18" s="7">
        <f t="shared" si="0"/>
        <v>623</v>
      </c>
      <c r="H18" s="7">
        <v>248</v>
      </c>
      <c r="I18" s="13">
        <v>151971.62</v>
      </c>
    </row>
    <row r="19" spans="1:9" ht="12.75">
      <c r="A19" s="6" t="s">
        <v>31</v>
      </c>
      <c r="B19" s="13">
        <v>589</v>
      </c>
      <c r="C19" s="13">
        <v>459417.21</v>
      </c>
      <c r="D19" s="13">
        <v>69795.51</v>
      </c>
      <c r="E19" s="7">
        <f t="shared" si="1"/>
        <v>898</v>
      </c>
      <c r="F19" s="13">
        <v>351658.83</v>
      </c>
      <c r="G19" s="7">
        <f t="shared" si="0"/>
        <v>597</v>
      </c>
      <c r="H19" s="7">
        <v>597</v>
      </c>
      <c r="I19" s="13">
        <v>349494.14</v>
      </c>
    </row>
    <row r="20" spans="1:9" ht="12.75">
      <c r="A20" s="6" t="s">
        <v>32</v>
      </c>
      <c r="B20" s="13">
        <v>329</v>
      </c>
      <c r="C20" s="13">
        <v>286296.7</v>
      </c>
      <c r="D20" s="13">
        <v>53946.65</v>
      </c>
      <c r="E20" s="7">
        <f t="shared" si="1"/>
        <v>1034</v>
      </c>
      <c r="F20" s="13">
        <v>230251.6</v>
      </c>
      <c r="G20" s="7">
        <f t="shared" si="0"/>
        <v>700</v>
      </c>
      <c r="H20" s="7">
        <v>331</v>
      </c>
      <c r="I20" s="13">
        <v>226655.29</v>
      </c>
    </row>
    <row r="21" spans="1:9" ht="12.75">
      <c r="A21" s="6" t="s">
        <v>33</v>
      </c>
      <c r="B21" s="13">
        <v>320</v>
      </c>
      <c r="C21" s="13">
        <v>211316.56</v>
      </c>
      <c r="D21" s="13">
        <v>55542.95</v>
      </c>
      <c r="E21" s="7">
        <f t="shared" si="1"/>
        <v>834</v>
      </c>
      <c r="F21" s="13">
        <v>173689.1</v>
      </c>
      <c r="G21" s="7">
        <f t="shared" si="0"/>
        <v>543</v>
      </c>
      <c r="H21" s="7">
        <v>314</v>
      </c>
      <c r="I21" s="13">
        <v>169366.83</v>
      </c>
    </row>
    <row r="22" spans="1:9" ht="12.75">
      <c r="A22" s="6" t="s">
        <v>34</v>
      </c>
      <c r="B22" s="13">
        <v>277</v>
      </c>
      <c r="C22" s="13">
        <v>211180.64</v>
      </c>
      <c r="D22" s="13">
        <v>32692.64</v>
      </c>
      <c r="E22" s="7">
        <f t="shared" si="1"/>
        <v>880</v>
      </c>
      <c r="F22" s="13">
        <v>143884.8</v>
      </c>
      <c r="G22" s="7">
        <f t="shared" si="0"/>
        <v>519</v>
      </c>
      <c r="H22" s="7">
        <v>282</v>
      </c>
      <c r="I22" s="13">
        <v>143807.65</v>
      </c>
    </row>
    <row r="23" spans="1:9" ht="12.75">
      <c r="A23" t="s">
        <v>35</v>
      </c>
      <c r="B23" s="13">
        <v>2962</v>
      </c>
      <c r="C23" s="13">
        <v>2441032.64</v>
      </c>
      <c r="D23" s="13">
        <v>570647.66</v>
      </c>
      <c r="E23" s="7">
        <f t="shared" si="1"/>
        <v>1017</v>
      </c>
      <c r="F23" s="13">
        <v>2027177.44</v>
      </c>
      <c r="G23" s="7">
        <f t="shared" si="0"/>
        <v>684</v>
      </c>
      <c r="H23" s="7">
        <v>2978</v>
      </c>
      <c r="I23" s="13">
        <v>2009989.38</v>
      </c>
    </row>
    <row r="24" spans="1:9" ht="12.75">
      <c r="A24" t="s">
        <v>36</v>
      </c>
      <c r="B24" s="13">
        <v>1849</v>
      </c>
      <c r="C24" s="13">
        <v>1362334.3</v>
      </c>
      <c r="D24" s="13">
        <v>560465.58</v>
      </c>
      <c r="E24" s="7">
        <f t="shared" si="1"/>
        <v>1040</v>
      </c>
      <c r="F24" s="13">
        <v>1311392.9</v>
      </c>
      <c r="G24" s="7">
        <f t="shared" si="0"/>
        <v>709</v>
      </c>
      <c r="H24" s="7">
        <v>1836</v>
      </c>
      <c r="I24" s="13">
        <v>1261697.02</v>
      </c>
    </row>
    <row r="25" spans="1:9" ht="12.75">
      <c r="A25" t="s">
        <v>37</v>
      </c>
      <c r="B25" s="13">
        <v>1034</v>
      </c>
      <c r="C25" s="13">
        <v>778680.11</v>
      </c>
      <c r="D25" s="13">
        <v>165177.88</v>
      </c>
      <c r="E25" s="7">
        <f t="shared" si="1"/>
        <v>913</v>
      </c>
      <c r="F25" s="13">
        <v>652479.73</v>
      </c>
      <c r="G25" s="7">
        <f t="shared" si="0"/>
        <v>631</v>
      </c>
      <c r="H25" s="7">
        <v>1044</v>
      </c>
      <c r="I25" s="13">
        <v>649814.31</v>
      </c>
    </row>
    <row r="26" spans="1:9" ht="12.75">
      <c r="A26" t="s">
        <v>38</v>
      </c>
      <c r="B26" s="13">
        <v>2927</v>
      </c>
      <c r="C26" s="13">
        <v>2039280.21</v>
      </c>
      <c r="D26" s="13">
        <v>582102.86</v>
      </c>
      <c r="E26" s="7">
        <f t="shared" si="1"/>
        <v>896</v>
      </c>
      <c r="F26" s="13">
        <v>1824204.15</v>
      </c>
      <c r="G26" s="7">
        <f t="shared" si="0"/>
        <v>623</v>
      </c>
      <c r="H26" s="7">
        <v>2888</v>
      </c>
      <c r="I26" s="13">
        <v>1813409.69</v>
      </c>
    </row>
    <row r="27" spans="1:9" ht="12.75">
      <c r="A27" t="s">
        <v>39</v>
      </c>
      <c r="B27" s="13">
        <v>112</v>
      </c>
      <c r="C27" s="13">
        <v>85700.41</v>
      </c>
      <c r="D27" s="13">
        <v>8827.52</v>
      </c>
      <c r="E27" s="7">
        <f t="shared" si="1"/>
        <v>844</v>
      </c>
      <c r="F27" s="13">
        <v>63932.58</v>
      </c>
      <c r="G27" s="7">
        <f t="shared" si="0"/>
        <v>571</v>
      </c>
      <c r="H27" s="7">
        <v>108</v>
      </c>
      <c r="I27" s="13">
        <v>63427.77</v>
      </c>
    </row>
    <row r="28" spans="1:9" ht="12.75">
      <c r="A28" t="s">
        <v>40</v>
      </c>
      <c r="B28" s="13">
        <v>245</v>
      </c>
      <c r="C28" s="13">
        <v>130035.69</v>
      </c>
      <c r="D28" s="13">
        <v>47339.21</v>
      </c>
      <c r="E28" s="7">
        <f t="shared" si="1"/>
        <v>724</v>
      </c>
      <c r="F28" s="13">
        <v>134555.93</v>
      </c>
      <c r="G28" s="7">
        <f t="shared" si="0"/>
        <v>549</v>
      </c>
      <c r="H28" s="7">
        <v>245</v>
      </c>
      <c r="I28" s="13">
        <v>134370.95</v>
      </c>
    </row>
    <row r="29" spans="1:9" ht="12.75">
      <c r="A29" t="s">
        <v>41</v>
      </c>
      <c r="B29" s="13">
        <v>66</v>
      </c>
      <c r="C29" s="13">
        <v>32881.26</v>
      </c>
      <c r="D29" s="13">
        <v>6227.38</v>
      </c>
      <c r="E29" s="7">
        <f t="shared" si="1"/>
        <v>593</v>
      </c>
      <c r="F29" s="13">
        <v>29907.17</v>
      </c>
      <c r="G29" s="7">
        <f t="shared" si="0"/>
        <v>453</v>
      </c>
      <c r="H29" s="7">
        <v>59</v>
      </c>
      <c r="I29" s="13">
        <v>29145.21</v>
      </c>
    </row>
    <row r="30" spans="1:9" ht="12.75">
      <c r="A30" t="s">
        <v>42</v>
      </c>
      <c r="B30" s="13">
        <v>2487</v>
      </c>
      <c r="C30" s="13">
        <v>2330062.13</v>
      </c>
      <c r="D30" s="13">
        <v>860326.32</v>
      </c>
      <c r="E30" s="7">
        <f t="shared" si="1"/>
        <v>1283</v>
      </c>
      <c r="F30" s="13">
        <v>1773322.3</v>
      </c>
      <c r="G30" s="7">
        <f t="shared" si="0"/>
        <v>713</v>
      </c>
      <c r="H30" s="7">
        <v>2460</v>
      </c>
      <c r="I30" s="13">
        <v>1688954.4</v>
      </c>
    </row>
    <row r="31" spans="1:9" ht="12.75">
      <c r="A31" t="s">
        <v>43</v>
      </c>
      <c r="B31" s="13">
        <v>305</v>
      </c>
      <c r="C31" s="13">
        <v>225764.11</v>
      </c>
      <c r="D31" s="13">
        <v>52912.67</v>
      </c>
      <c r="E31" s="7">
        <f t="shared" si="1"/>
        <v>914</v>
      </c>
      <c r="F31" s="13">
        <v>174130.19</v>
      </c>
      <c r="G31" s="7">
        <f t="shared" si="0"/>
        <v>571</v>
      </c>
      <c r="H31" s="7">
        <v>293</v>
      </c>
      <c r="I31" s="13">
        <v>170649.01</v>
      </c>
    </row>
    <row r="32" spans="1:9" ht="12.75">
      <c r="A32" t="s">
        <v>44</v>
      </c>
      <c r="B32" s="13">
        <v>222</v>
      </c>
      <c r="C32" s="13">
        <v>112839.51</v>
      </c>
      <c r="D32" s="13">
        <v>31322.07</v>
      </c>
      <c r="E32" s="7">
        <f t="shared" si="1"/>
        <v>649</v>
      </c>
      <c r="F32" s="13">
        <v>103670.78</v>
      </c>
      <c r="G32" s="7">
        <f t="shared" si="0"/>
        <v>467</v>
      </c>
      <c r="H32" s="7">
        <v>220</v>
      </c>
      <c r="I32" s="13">
        <v>100316.3</v>
      </c>
    </row>
    <row r="33" spans="1:9" ht="12.75">
      <c r="A33" t="s">
        <v>45</v>
      </c>
      <c r="B33" s="13">
        <v>76</v>
      </c>
      <c r="C33" s="13">
        <v>53141.88</v>
      </c>
      <c r="D33" s="13">
        <v>5096.85</v>
      </c>
      <c r="E33" s="7">
        <f t="shared" si="1"/>
        <v>766</v>
      </c>
      <c r="F33" s="13">
        <v>45579.32</v>
      </c>
      <c r="G33" s="7">
        <f t="shared" si="0"/>
        <v>600</v>
      </c>
      <c r="H33" s="7">
        <v>75</v>
      </c>
      <c r="I33" s="13">
        <v>45336.49</v>
      </c>
    </row>
    <row r="34" spans="1:9" ht="12.75">
      <c r="A34" t="s">
        <v>46</v>
      </c>
      <c r="B34" s="13">
        <v>917</v>
      </c>
      <c r="C34" s="13">
        <v>832155.7</v>
      </c>
      <c r="D34" s="13">
        <v>88391.34</v>
      </c>
      <c r="E34" s="7">
        <f t="shared" si="1"/>
        <v>1004</v>
      </c>
      <c r="F34" s="13">
        <v>552483.07</v>
      </c>
      <c r="G34" s="7">
        <f t="shared" si="0"/>
        <v>602</v>
      </c>
      <c r="H34" s="7">
        <v>917</v>
      </c>
      <c r="I34" s="13">
        <v>547093.1</v>
      </c>
    </row>
    <row r="35" spans="1:9" ht="12.75">
      <c r="A35" t="s">
        <v>47</v>
      </c>
      <c r="B35" s="13">
        <v>162</v>
      </c>
      <c r="C35" s="13">
        <v>124562.37</v>
      </c>
      <c r="D35" s="13">
        <v>24351.72</v>
      </c>
      <c r="E35" s="7">
        <f t="shared" si="1"/>
        <v>919</v>
      </c>
      <c r="F35" s="13">
        <v>95740.86</v>
      </c>
      <c r="G35" s="7">
        <f t="shared" si="0"/>
        <v>591</v>
      </c>
      <c r="H35" s="7">
        <v>160</v>
      </c>
      <c r="I35" s="13">
        <v>95740.86</v>
      </c>
    </row>
    <row r="36" spans="1:9" ht="12.75">
      <c r="A36" t="s">
        <v>48</v>
      </c>
      <c r="B36" s="13">
        <v>121</v>
      </c>
      <c r="C36" s="13">
        <v>78541.08</v>
      </c>
      <c r="D36" s="13">
        <v>21968.47</v>
      </c>
      <c r="E36" s="7">
        <f t="shared" si="1"/>
        <v>831</v>
      </c>
      <c r="F36" s="13">
        <v>67748.4</v>
      </c>
      <c r="G36" s="7">
        <f t="shared" si="0"/>
        <v>560</v>
      </c>
      <c r="H36" s="7">
        <v>121</v>
      </c>
      <c r="I36" s="13">
        <v>66066.23</v>
      </c>
    </row>
    <row r="37" spans="1:9" ht="12.75">
      <c r="A37" t="s">
        <v>49</v>
      </c>
      <c r="B37" s="13">
        <v>260</v>
      </c>
      <c r="C37" s="13">
        <v>207767.52</v>
      </c>
      <c r="D37" s="13">
        <v>34788.26</v>
      </c>
      <c r="E37" s="7">
        <f t="shared" si="1"/>
        <v>933</v>
      </c>
      <c r="F37" s="13">
        <v>176152.47</v>
      </c>
      <c r="G37" s="7">
        <f t="shared" si="0"/>
        <v>678</v>
      </c>
      <c r="H37" s="7">
        <v>259</v>
      </c>
      <c r="I37" s="13">
        <v>174951.95</v>
      </c>
    </row>
    <row r="38" spans="1:9" ht="12.75">
      <c r="A38" t="s">
        <v>50</v>
      </c>
      <c r="B38" s="13">
        <v>182</v>
      </c>
      <c r="C38" s="13">
        <v>145972.32</v>
      </c>
      <c r="D38" s="13">
        <v>33511.35</v>
      </c>
      <c r="E38" s="7">
        <f t="shared" si="1"/>
        <v>986</v>
      </c>
      <c r="F38" s="13">
        <v>107112.42</v>
      </c>
      <c r="G38" s="7">
        <f t="shared" si="0"/>
        <v>589</v>
      </c>
      <c r="H38" s="7">
        <v>178</v>
      </c>
      <c r="I38" s="13">
        <v>105308.49</v>
      </c>
    </row>
    <row r="39" spans="1:9" ht="12.75">
      <c r="A39" t="s">
        <v>51</v>
      </c>
      <c r="B39" s="13">
        <v>175</v>
      </c>
      <c r="C39" s="13">
        <v>104071.1</v>
      </c>
      <c r="D39" s="13">
        <v>16613.39</v>
      </c>
      <c r="E39" s="7">
        <f t="shared" si="1"/>
        <v>690</v>
      </c>
      <c r="F39" s="13">
        <v>78608.33</v>
      </c>
      <c r="G39" s="7">
        <f t="shared" si="0"/>
        <v>449</v>
      </c>
      <c r="H39" s="7">
        <v>167</v>
      </c>
      <c r="I39" s="13">
        <v>77350.05</v>
      </c>
    </row>
    <row r="40" spans="1:9" ht="12.75">
      <c r="A40" t="s">
        <v>52</v>
      </c>
      <c r="B40" s="13">
        <v>184</v>
      </c>
      <c r="C40" s="13">
        <v>202470.91</v>
      </c>
      <c r="D40" s="13">
        <v>20503.64</v>
      </c>
      <c r="E40" s="7">
        <f t="shared" si="1"/>
        <v>1212</v>
      </c>
      <c r="F40" s="13">
        <v>122657.27</v>
      </c>
      <c r="G40" s="7">
        <f t="shared" si="0"/>
        <v>667</v>
      </c>
      <c r="H40" s="7">
        <v>185</v>
      </c>
      <c r="I40" s="13">
        <v>121323.09</v>
      </c>
    </row>
    <row r="41" spans="1:9" ht="12.75">
      <c r="A41" s="6" t="s">
        <v>53</v>
      </c>
      <c r="B41" s="13">
        <v>299</v>
      </c>
      <c r="C41" s="13">
        <v>209317.9</v>
      </c>
      <c r="D41" s="13">
        <v>52115.44</v>
      </c>
      <c r="E41" s="7">
        <f t="shared" si="1"/>
        <v>874</v>
      </c>
      <c r="F41" s="13">
        <v>187949.47</v>
      </c>
      <c r="G41" s="7">
        <f t="shared" si="0"/>
        <v>629</v>
      </c>
      <c r="H41" s="7">
        <v>291</v>
      </c>
      <c r="I41" s="13">
        <v>186258.03</v>
      </c>
    </row>
    <row r="42" spans="1:9" ht="12.75">
      <c r="A42" s="6" t="s">
        <v>54</v>
      </c>
      <c r="B42" s="13">
        <v>232</v>
      </c>
      <c r="C42" s="13">
        <v>119472.1</v>
      </c>
      <c r="D42" s="13">
        <v>65054.36</v>
      </c>
      <c r="E42" s="7">
        <f t="shared" si="1"/>
        <v>795</v>
      </c>
      <c r="F42" s="13">
        <v>124017.8</v>
      </c>
      <c r="G42" s="7">
        <f t="shared" si="0"/>
        <v>535</v>
      </c>
      <c r="H42" s="7">
        <v>233</v>
      </c>
      <c r="I42" s="13">
        <v>121835.54</v>
      </c>
    </row>
    <row r="43" spans="1:9" ht="12.75">
      <c r="A43" s="6" t="s">
        <v>55</v>
      </c>
      <c r="B43" s="13">
        <v>1176</v>
      </c>
      <c r="C43" s="13">
        <v>884141.29</v>
      </c>
      <c r="D43" s="13">
        <v>202756.69</v>
      </c>
      <c r="E43" s="7">
        <f t="shared" si="1"/>
        <v>924</v>
      </c>
      <c r="F43" s="13">
        <v>747778.45</v>
      </c>
      <c r="G43" s="7">
        <f t="shared" si="0"/>
        <v>636</v>
      </c>
      <c r="H43" s="7">
        <v>1185</v>
      </c>
      <c r="I43" s="13">
        <v>742352.5</v>
      </c>
    </row>
    <row r="44" spans="1:9" ht="12.75">
      <c r="A44" s="6" t="s">
        <v>56</v>
      </c>
      <c r="B44" s="13">
        <v>30</v>
      </c>
      <c r="C44" s="13">
        <v>25745.26</v>
      </c>
      <c r="D44" s="13">
        <v>1471.44</v>
      </c>
      <c r="E44" s="7">
        <f t="shared" si="1"/>
        <v>907</v>
      </c>
      <c r="F44" s="13">
        <v>16450.31</v>
      </c>
      <c r="G44" s="7">
        <f t="shared" si="0"/>
        <v>548</v>
      </c>
      <c r="H44" s="7">
        <v>31</v>
      </c>
      <c r="I44" s="13">
        <v>15666</v>
      </c>
    </row>
    <row r="45" spans="1:9" ht="12.75">
      <c r="A45" s="6" t="s">
        <v>57</v>
      </c>
      <c r="B45" s="13">
        <v>846</v>
      </c>
      <c r="C45" s="13">
        <v>786673.78</v>
      </c>
      <c r="D45" s="13">
        <v>89426.54</v>
      </c>
      <c r="E45" s="7">
        <f t="shared" si="1"/>
        <v>1036</v>
      </c>
      <c r="F45" s="13">
        <v>537377.46</v>
      </c>
      <c r="G45" s="7">
        <f t="shared" si="0"/>
        <v>635</v>
      </c>
      <c r="H45" s="7">
        <v>854</v>
      </c>
      <c r="I45" s="13">
        <v>535357.86</v>
      </c>
    </row>
    <row r="46" spans="1:9" ht="12.75">
      <c r="A46" s="6" t="s">
        <v>58</v>
      </c>
      <c r="B46" s="13">
        <v>171</v>
      </c>
      <c r="C46" s="13">
        <v>110687.78</v>
      </c>
      <c r="D46" s="13">
        <v>25047.36</v>
      </c>
      <c r="E46" s="7">
        <f t="shared" si="1"/>
        <v>794</v>
      </c>
      <c r="F46" s="13">
        <v>92806.14</v>
      </c>
      <c r="G46" s="7">
        <f t="shared" si="0"/>
        <v>543</v>
      </c>
      <c r="H46" s="7">
        <v>167</v>
      </c>
      <c r="I46" s="13">
        <v>91572.99</v>
      </c>
    </row>
    <row r="47" spans="1:9" ht="12.75">
      <c r="A47" s="6" t="s">
        <v>59</v>
      </c>
      <c r="B47" s="13">
        <v>35</v>
      </c>
      <c r="C47" s="13">
        <v>35582.09</v>
      </c>
      <c r="D47" s="13">
        <v>1235.99</v>
      </c>
      <c r="E47" s="7">
        <f t="shared" si="1"/>
        <v>1052</v>
      </c>
      <c r="F47" s="13">
        <v>23603.26</v>
      </c>
      <c r="G47" s="7">
        <f t="shared" si="0"/>
        <v>674</v>
      </c>
      <c r="H47" s="7">
        <v>36</v>
      </c>
      <c r="I47" s="13">
        <v>22913.02</v>
      </c>
    </row>
    <row r="48" spans="1:9" ht="12.75">
      <c r="A48" s="6" t="s">
        <v>60</v>
      </c>
      <c r="B48" s="13">
        <v>261</v>
      </c>
      <c r="C48" s="13">
        <v>235202.65</v>
      </c>
      <c r="D48" s="13">
        <v>51188.43</v>
      </c>
      <c r="E48" s="7">
        <f t="shared" si="1"/>
        <v>1097</v>
      </c>
      <c r="F48" s="13">
        <v>183233.14</v>
      </c>
      <c r="G48" s="7">
        <f t="shared" si="0"/>
        <v>702</v>
      </c>
      <c r="H48" s="7">
        <v>267</v>
      </c>
      <c r="I48" s="13">
        <v>182161.71</v>
      </c>
    </row>
    <row r="49" spans="1:9" ht="12.75">
      <c r="A49" s="6" t="s">
        <v>61</v>
      </c>
      <c r="B49" s="13">
        <v>556</v>
      </c>
      <c r="C49" s="13">
        <v>456217.07</v>
      </c>
      <c r="D49" s="13">
        <v>65969.04</v>
      </c>
      <c r="E49" s="7">
        <f t="shared" si="1"/>
        <v>939</v>
      </c>
      <c r="F49" s="13">
        <v>357609</v>
      </c>
      <c r="G49" s="7">
        <f t="shared" si="0"/>
        <v>643</v>
      </c>
      <c r="H49" s="7">
        <v>567</v>
      </c>
      <c r="I49" s="13">
        <v>355261.89</v>
      </c>
    </row>
    <row r="50" spans="1:9" ht="12.75">
      <c r="A50" s="6" t="s">
        <v>62</v>
      </c>
      <c r="B50" s="13">
        <v>157</v>
      </c>
      <c r="C50" s="13">
        <v>115489.88</v>
      </c>
      <c r="D50" s="13">
        <v>19466.46</v>
      </c>
      <c r="E50" s="7">
        <f t="shared" si="1"/>
        <v>860</v>
      </c>
      <c r="F50" s="13">
        <v>92003.07</v>
      </c>
      <c r="G50" s="7">
        <f t="shared" si="0"/>
        <v>586</v>
      </c>
      <c r="H50" s="7">
        <v>160</v>
      </c>
      <c r="I50" s="13">
        <v>91204.39</v>
      </c>
    </row>
    <row r="51" spans="1:9" ht="12.75">
      <c r="A51" s="6" t="s">
        <v>63</v>
      </c>
      <c r="B51" s="13">
        <v>55</v>
      </c>
      <c r="C51" s="13">
        <v>30460.3</v>
      </c>
      <c r="D51" s="13">
        <v>5535.95</v>
      </c>
      <c r="E51" s="7">
        <f t="shared" si="1"/>
        <v>654</v>
      </c>
      <c r="F51" s="13">
        <v>27654.51</v>
      </c>
      <c r="G51" s="7">
        <f t="shared" si="0"/>
        <v>503</v>
      </c>
      <c r="H51" s="7">
        <v>55</v>
      </c>
      <c r="I51" s="13">
        <v>27645.71</v>
      </c>
    </row>
    <row r="52" spans="2:9" ht="13.5" thickBot="1">
      <c r="B52" s="11">
        <f>SUM(B10:B51)</f>
        <v>23940</v>
      </c>
      <c r="C52" s="11">
        <f>SUM(C10:C51)</f>
        <v>18795462.62</v>
      </c>
      <c r="D52" s="11">
        <f>SUM(D10:D51)</f>
        <v>4734162.720000002</v>
      </c>
      <c r="E52" s="2">
        <f>ROUND((C52+D52)/B52,0)</f>
        <v>983</v>
      </c>
      <c r="F52" s="11">
        <f>SUM(F10:F51)</f>
        <v>15414149.630000003</v>
      </c>
      <c r="G52" s="2">
        <f>ROUND(F52/B52,0)</f>
        <v>644</v>
      </c>
      <c r="H52" s="11">
        <f>SUM(H10:H51)</f>
        <v>23889</v>
      </c>
      <c r="I52" s="11">
        <f>SUM(I10:I51)</f>
        <v>15174576.47</v>
      </c>
    </row>
    <row r="53" spans="2:9" ht="13.5" thickTop="1">
      <c r="B53" s="12"/>
      <c r="C53" s="12"/>
      <c r="D53" s="12"/>
      <c r="E53" s="3"/>
      <c r="F53" s="12"/>
      <c r="G53" s="3"/>
      <c r="H53" s="3"/>
      <c r="I53" s="12"/>
    </row>
    <row r="54" spans="1:9" ht="12.75">
      <c r="A54" t="s">
        <v>444</v>
      </c>
      <c r="B54" s="12"/>
      <c r="C54" s="12"/>
      <c r="D54" s="12"/>
      <c r="E54" s="3"/>
      <c r="F54" s="12">
        <f>C52+D52-F52</f>
        <v>8115475.710000001</v>
      </c>
      <c r="G54" s="3"/>
      <c r="H54" s="3"/>
      <c r="I54" s="12"/>
    </row>
    <row r="55" spans="1:8" ht="12.75">
      <c r="A55" t="s">
        <v>17</v>
      </c>
      <c r="F55" s="14">
        <f>F52-I52</f>
        <v>239573.160000002</v>
      </c>
      <c r="G55" s="4"/>
      <c r="H55" s="4"/>
    </row>
  </sheetData>
  <printOptions/>
  <pageMargins left="0.75" right="0.75" top="0.49" bottom="0.25" header="0.4921259845" footer="0.25"/>
  <pageSetup horizontalDpi="600" verticalDpi="600" orientation="landscape" paperSize="9" r:id="rId1"/>
  <rowBreaks count="1" manualBreakCount="1">
    <brk id="17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0</v>
      </c>
      <c r="I1" s="37">
        <v>39752</v>
      </c>
    </row>
    <row r="2" spans="1:9" ht="12.75">
      <c r="A2" s="8" t="s">
        <v>1</v>
      </c>
      <c r="I2" s="14"/>
    </row>
    <row r="4" spans="1:9" ht="18">
      <c r="A4" s="1" t="s">
        <v>449</v>
      </c>
      <c r="I4" s="18"/>
    </row>
    <row r="7" ht="15.75">
      <c r="A7" s="5" t="s">
        <v>85</v>
      </c>
    </row>
    <row r="9" spans="1:9" ht="25.5">
      <c r="A9" s="15" t="s">
        <v>19</v>
      </c>
      <c r="B9" s="16" t="s">
        <v>456</v>
      </c>
      <c r="C9" s="16" t="s">
        <v>443</v>
      </c>
      <c r="D9" s="16" t="s">
        <v>442</v>
      </c>
      <c r="E9" s="17" t="s">
        <v>20</v>
      </c>
      <c r="F9" s="16" t="s">
        <v>7</v>
      </c>
      <c r="G9" s="17" t="s">
        <v>21</v>
      </c>
      <c r="H9" s="16" t="s">
        <v>455</v>
      </c>
      <c r="I9" s="16" t="s">
        <v>9</v>
      </c>
    </row>
    <row r="10" spans="1:9" ht="12.75">
      <c r="A10" s="6" t="s">
        <v>86</v>
      </c>
      <c r="B10" s="13">
        <v>112</v>
      </c>
      <c r="C10" s="13">
        <v>94577.6</v>
      </c>
      <c r="D10" s="13">
        <v>21380.64</v>
      </c>
      <c r="E10" s="7">
        <f>ROUND((C10+D10)/B10,0)</f>
        <v>1035</v>
      </c>
      <c r="F10" s="13">
        <v>72917.47</v>
      </c>
      <c r="G10" s="7">
        <f>ROUND(F10/B10,0)</f>
        <v>651</v>
      </c>
      <c r="H10" s="7">
        <v>114</v>
      </c>
      <c r="I10" s="13">
        <v>72917.47</v>
      </c>
    </row>
    <row r="11" spans="1:9" ht="12.75">
      <c r="A11" s="6" t="s">
        <v>87</v>
      </c>
      <c r="B11" s="13">
        <v>40</v>
      </c>
      <c r="C11" s="13">
        <v>22873.53</v>
      </c>
      <c r="D11" s="13">
        <v>6015.94</v>
      </c>
      <c r="E11" s="7">
        <f aca="true" t="shared" si="0" ref="E11:E74">ROUND((C11+D11)/B11,0)</f>
        <v>722</v>
      </c>
      <c r="F11" s="13">
        <v>23499.9</v>
      </c>
      <c r="G11" s="7">
        <f aca="true" t="shared" si="1" ref="G11:G41">ROUND(F11/B11,0)</f>
        <v>587</v>
      </c>
      <c r="H11" s="7">
        <v>39</v>
      </c>
      <c r="I11" s="13">
        <v>22891.95</v>
      </c>
    </row>
    <row r="12" spans="1:9" ht="12.75">
      <c r="A12" s="6" t="s">
        <v>88</v>
      </c>
      <c r="B12" s="13">
        <v>132</v>
      </c>
      <c r="C12" s="13">
        <v>90972.06</v>
      </c>
      <c r="D12" s="13">
        <v>14441.78</v>
      </c>
      <c r="E12" s="7">
        <f t="shared" si="0"/>
        <v>799</v>
      </c>
      <c r="F12" s="13">
        <v>76793.05</v>
      </c>
      <c r="G12" s="7">
        <f t="shared" si="1"/>
        <v>582</v>
      </c>
      <c r="H12" s="7">
        <v>133</v>
      </c>
      <c r="I12" s="13">
        <v>76693.82</v>
      </c>
    </row>
    <row r="13" spans="1:9" ht="12.75">
      <c r="A13" s="6" t="s">
        <v>89</v>
      </c>
      <c r="B13" s="13">
        <v>17</v>
      </c>
      <c r="C13" s="13">
        <v>146656.73</v>
      </c>
      <c r="D13" s="13">
        <v>1533.12</v>
      </c>
      <c r="E13" s="7">
        <f t="shared" si="0"/>
        <v>8717</v>
      </c>
      <c r="F13" s="13">
        <v>12869.71</v>
      </c>
      <c r="G13" s="7">
        <f t="shared" si="1"/>
        <v>757</v>
      </c>
      <c r="H13" s="7">
        <v>18</v>
      </c>
      <c r="I13" s="13">
        <v>12578.09</v>
      </c>
    </row>
    <row r="14" spans="1:9" ht="12.75">
      <c r="A14" s="6" t="s">
        <v>90</v>
      </c>
      <c r="B14" s="13">
        <v>109</v>
      </c>
      <c r="C14" s="13">
        <v>139488.01</v>
      </c>
      <c r="D14" s="13">
        <v>1626.68</v>
      </c>
      <c r="E14" s="7">
        <f t="shared" si="0"/>
        <v>1295</v>
      </c>
      <c r="F14" s="13">
        <v>76179.55</v>
      </c>
      <c r="G14" s="7">
        <f t="shared" si="1"/>
        <v>699</v>
      </c>
      <c r="H14" s="7">
        <v>110</v>
      </c>
      <c r="I14" s="13">
        <v>76049.87</v>
      </c>
    </row>
    <row r="15" spans="1:9" ht="12.75">
      <c r="A15" s="6" t="s">
        <v>91</v>
      </c>
      <c r="B15" s="13">
        <v>20</v>
      </c>
      <c r="C15" s="13">
        <v>18612.92</v>
      </c>
      <c r="D15" s="13">
        <v>6068.24</v>
      </c>
      <c r="E15" s="7">
        <f t="shared" si="0"/>
        <v>1234</v>
      </c>
      <c r="F15" s="13">
        <v>17610.37</v>
      </c>
      <c r="G15" s="7">
        <f t="shared" si="1"/>
        <v>881</v>
      </c>
      <c r="H15" s="7">
        <v>19</v>
      </c>
      <c r="I15" s="13">
        <v>17610.37</v>
      </c>
    </row>
    <row r="16" spans="1:9" ht="12.75">
      <c r="A16" s="6" t="s">
        <v>92</v>
      </c>
      <c r="B16" s="13">
        <v>418</v>
      </c>
      <c r="C16" s="13">
        <v>308330.35</v>
      </c>
      <c r="D16" s="13">
        <v>70500.59</v>
      </c>
      <c r="E16" s="7">
        <f t="shared" si="0"/>
        <v>906</v>
      </c>
      <c r="F16" s="13">
        <v>246357.89</v>
      </c>
      <c r="G16" s="7">
        <f t="shared" si="1"/>
        <v>589</v>
      </c>
      <c r="H16" s="7">
        <v>418</v>
      </c>
      <c r="I16" s="13">
        <v>245267.65</v>
      </c>
    </row>
    <row r="17" spans="1:9" ht="12.75">
      <c r="A17" s="6" t="s">
        <v>93</v>
      </c>
      <c r="B17" s="13">
        <v>195</v>
      </c>
      <c r="C17" s="13">
        <v>128596.04</v>
      </c>
      <c r="D17" s="13">
        <v>30586.84</v>
      </c>
      <c r="E17" s="7">
        <f t="shared" si="0"/>
        <v>816</v>
      </c>
      <c r="F17" s="13">
        <v>106874.78</v>
      </c>
      <c r="G17" s="7">
        <f t="shared" si="1"/>
        <v>548</v>
      </c>
      <c r="H17" s="7">
        <v>193</v>
      </c>
      <c r="I17" s="13">
        <v>106333.1</v>
      </c>
    </row>
    <row r="18" spans="1:9" ht="12.75">
      <c r="A18" s="6" t="s">
        <v>94</v>
      </c>
      <c r="B18" s="13">
        <v>82</v>
      </c>
      <c r="C18" s="13">
        <v>130915.35</v>
      </c>
      <c r="D18" s="13">
        <v>28103.63</v>
      </c>
      <c r="E18" s="7">
        <f t="shared" si="0"/>
        <v>1939</v>
      </c>
      <c r="F18" s="13">
        <v>62445.35</v>
      </c>
      <c r="G18" s="7">
        <f t="shared" si="1"/>
        <v>762</v>
      </c>
      <c r="H18" s="7">
        <v>83</v>
      </c>
      <c r="I18" s="13">
        <v>62445.35</v>
      </c>
    </row>
    <row r="19" spans="1:9" ht="12.75">
      <c r="A19" s="6" t="s">
        <v>95</v>
      </c>
      <c r="B19" s="13">
        <v>22</v>
      </c>
      <c r="C19" s="13">
        <v>25212.81</v>
      </c>
      <c r="D19" s="13">
        <v>10427.16</v>
      </c>
      <c r="E19" s="7">
        <f t="shared" si="0"/>
        <v>1620</v>
      </c>
      <c r="F19" s="13">
        <v>22773.45</v>
      </c>
      <c r="G19" s="7">
        <f t="shared" si="1"/>
        <v>1035</v>
      </c>
      <c r="H19" s="7">
        <v>20</v>
      </c>
      <c r="I19" s="13">
        <v>22773.45</v>
      </c>
    </row>
    <row r="20" spans="1:9" ht="12.75">
      <c r="A20" s="6" t="s">
        <v>96</v>
      </c>
      <c r="B20" s="13">
        <v>13</v>
      </c>
      <c r="C20" s="13">
        <v>15543.24</v>
      </c>
      <c r="D20" s="13">
        <v>0</v>
      </c>
      <c r="E20" s="7">
        <f t="shared" si="0"/>
        <v>1196</v>
      </c>
      <c r="F20" s="13">
        <v>10597.64</v>
      </c>
      <c r="G20" s="7">
        <f t="shared" si="1"/>
        <v>815</v>
      </c>
      <c r="H20" s="7">
        <v>13</v>
      </c>
      <c r="I20" s="13">
        <v>10597.64</v>
      </c>
    </row>
    <row r="21" spans="1:9" ht="12.75">
      <c r="A21" s="6" t="s">
        <v>97</v>
      </c>
      <c r="B21" s="13">
        <v>505</v>
      </c>
      <c r="C21" s="13">
        <v>431893.04</v>
      </c>
      <c r="D21" s="13">
        <v>83792.42</v>
      </c>
      <c r="E21" s="7">
        <f t="shared" si="0"/>
        <v>1021</v>
      </c>
      <c r="F21" s="13">
        <v>344424.16</v>
      </c>
      <c r="G21" s="7">
        <f t="shared" si="1"/>
        <v>682</v>
      </c>
      <c r="H21" s="7">
        <v>508</v>
      </c>
      <c r="I21" s="13">
        <v>340435.66</v>
      </c>
    </row>
    <row r="22" spans="1:9" ht="12.75">
      <c r="A22" s="6" t="s">
        <v>98</v>
      </c>
      <c r="B22" s="13">
        <v>29</v>
      </c>
      <c r="C22" s="13">
        <v>36910.45</v>
      </c>
      <c r="D22" s="13">
        <v>2906.27</v>
      </c>
      <c r="E22" s="7">
        <f t="shared" si="0"/>
        <v>1373</v>
      </c>
      <c r="F22" s="13">
        <v>21772.36</v>
      </c>
      <c r="G22" s="7">
        <f t="shared" si="1"/>
        <v>751</v>
      </c>
      <c r="H22" s="7">
        <v>32</v>
      </c>
      <c r="I22" s="13">
        <v>21772.36</v>
      </c>
    </row>
    <row r="23" spans="1:9" ht="12.75">
      <c r="A23" s="6" t="s">
        <v>99</v>
      </c>
      <c r="B23" s="13">
        <v>369</v>
      </c>
      <c r="C23" s="13">
        <v>279450.58</v>
      </c>
      <c r="D23" s="13">
        <v>45271.79</v>
      </c>
      <c r="E23" s="7">
        <f t="shared" si="0"/>
        <v>880</v>
      </c>
      <c r="F23" s="13">
        <v>216758.76</v>
      </c>
      <c r="G23" s="7">
        <f t="shared" si="1"/>
        <v>587</v>
      </c>
      <c r="H23" s="7">
        <v>377</v>
      </c>
      <c r="I23" s="13">
        <v>213884.6</v>
      </c>
    </row>
    <row r="24" spans="1:9" ht="12.75">
      <c r="A24" s="6" t="s">
        <v>100</v>
      </c>
      <c r="B24" s="13">
        <v>45</v>
      </c>
      <c r="C24" s="13">
        <v>32576</v>
      </c>
      <c r="D24" s="13">
        <v>12974.84</v>
      </c>
      <c r="E24" s="7">
        <f t="shared" si="0"/>
        <v>1012</v>
      </c>
      <c r="F24" s="13">
        <v>31359.75</v>
      </c>
      <c r="G24" s="7">
        <f t="shared" si="1"/>
        <v>697</v>
      </c>
      <c r="H24" s="7">
        <v>47</v>
      </c>
      <c r="I24" s="13">
        <v>31359.75</v>
      </c>
    </row>
    <row r="25" spans="1:9" ht="12.75">
      <c r="A25" s="6" t="s">
        <v>101</v>
      </c>
      <c r="B25" s="13">
        <v>15</v>
      </c>
      <c r="C25" s="13">
        <v>10797.27</v>
      </c>
      <c r="D25" s="13">
        <v>1117.5</v>
      </c>
      <c r="E25" s="7">
        <f t="shared" si="0"/>
        <v>794</v>
      </c>
      <c r="F25" s="13">
        <v>9803.06</v>
      </c>
      <c r="G25" s="7">
        <f t="shared" si="1"/>
        <v>654</v>
      </c>
      <c r="H25" s="7">
        <v>13</v>
      </c>
      <c r="I25" s="13">
        <v>9803.06</v>
      </c>
    </row>
    <row r="26" spans="1:9" ht="12.75">
      <c r="A26" s="6" t="s">
        <v>102</v>
      </c>
      <c r="B26" s="13">
        <v>330</v>
      </c>
      <c r="C26" s="13">
        <v>281361.41</v>
      </c>
      <c r="D26" s="13">
        <v>45374.8</v>
      </c>
      <c r="E26" s="7">
        <f t="shared" si="0"/>
        <v>990</v>
      </c>
      <c r="F26" s="13">
        <v>214433.34</v>
      </c>
      <c r="G26" s="7">
        <f t="shared" si="1"/>
        <v>650</v>
      </c>
      <c r="H26" s="7">
        <v>329</v>
      </c>
      <c r="I26" s="13">
        <v>209571.54</v>
      </c>
    </row>
    <row r="27" spans="1:9" ht="12.75">
      <c r="A27" s="6" t="s">
        <v>103</v>
      </c>
      <c r="B27" s="13">
        <v>9</v>
      </c>
      <c r="C27" s="13">
        <v>11752.54</v>
      </c>
      <c r="D27" s="13">
        <v>1063.58</v>
      </c>
      <c r="E27" s="7">
        <f t="shared" si="0"/>
        <v>1424</v>
      </c>
      <c r="F27" s="13">
        <v>6262.12</v>
      </c>
      <c r="G27" s="7">
        <f t="shared" si="1"/>
        <v>696</v>
      </c>
      <c r="H27" s="7">
        <v>10</v>
      </c>
      <c r="I27" s="13">
        <v>6262.12</v>
      </c>
    </row>
    <row r="28" spans="1:9" ht="12.75">
      <c r="A28" s="6" t="s">
        <v>104</v>
      </c>
      <c r="B28" s="13">
        <v>113</v>
      </c>
      <c r="C28" s="13">
        <v>156579.52</v>
      </c>
      <c r="D28" s="13">
        <v>13043.21</v>
      </c>
      <c r="E28" s="7">
        <f t="shared" si="0"/>
        <v>1501</v>
      </c>
      <c r="F28" s="13">
        <v>89243.14</v>
      </c>
      <c r="G28" s="7">
        <f t="shared" si="1"/>
        <v>790</v>
      </c>
      <c r="H28" s="7">
        <v>115</v>
      </c>
      <c r="I28" s="13">
        <v>89181.49</v>
      </c>
    </row>
    <row r="29" spans="1:9" ht="12.75">
      <c r="A29" s="6" t="s">
        <v>105</v>
      </c>
      <c r="B29" s="13">
        <v>72</v>
      </c>
      <c r="C29" s="13">
        <v>51746.2</v>
      </c>
      <c r="D29" s="13">
        <v>9658.68</v>
      </c>
      <c r="E29" s="7">
        <f t="shared" si="0"/>
        <v>853</v>
      </c>
      <c r="F29" s="13">
        <v>44028.52</v>
      </c>
      <c r="G29" s="7">
        <f t="shared" si="1"/>
        <v>612</v>
      </c>
      <c r="H29" s="7">
        <v>69</v>
      </c>
      <c r="I29" s="13">
        <v>42366.69</v>
      </c>
    </row>
    <row r="30" spans="1:9" ht="12.75">
      <c r="A30" s="6" t="s">
        <v>106</v>
      </c>
      <c r="B30" s="13">
        <v>1568</v>
      </c>
      <c r="C30" s="13">
        <v>1225202.6</v>
      </c>
      <c r="D30" s="13">
        <v>329817.33</v>
      </c>
      <c r="E30" s="7">
        <f t="shared" si="0"/>
        <v>992</v>
      </c>
      <c r="F30" s="13">
        <v>1121336.39</v>
      </c>
      <c r="G30" s="7">
        <f t="shared" si="1"/>
        <v>715</v>
      </c>
      <c r="H30" s="7">
        <v>1581</v>
      </c>
      <c r="I30" s="13">
        <v>1116022.26</v>
      </c>
    </row>
    <row r="31" spans="1:9" ht="12.75">
      <c r="A31" s="6" t="s">
        <v>107</v>
      </c>
      <c r="B31" s="13">
        <v>481</v>
      </c>
      <c r="C31" s="13">
        <v>284515.88</v>
      </c>
      <c r="D31" s="13">
        <v>99555.95</v>
      </c>
      <c r="E31" s="7">
        <f t="shared" si="0"/>
        <v>798</v>
      </c>
      <c r="F31" s="13">
        <v>278208.12</v>
      </c>
      <c r="G31" s="7">
        <f t="shared" si="1"/>
        <v>578</v>
      </c>
      <c r="H31" s="7">
        <v>479</v>
      </c>
      <c r="I31" s="13">
        <v>274782.18</v>
      </c>
    </row>
    <row r="32" spans="1:9" ht="12.75">
      <c r="A32" s="6" t="s">
        <v>108</v>
      </c>
      <c r="B32" s="13">
        <v>55</v>
      </c>
      <c r="C32" s="13">
        <v>20159.16</v>
      </c>
      <c r="D32" s="13">
        <v>15322.4</v>
      </c>
      <c r="E32" s="7">
        <f t="shared" si="0"/>
        <v>645</v>
      </c>
      <c r="F32" s="13">
        <v>27821.58</v>
      </c>
      <c r="G32" s="7">
        <f t="shared" si="1"/>
        <v>506</v>
      </c>
      <c r="H32" s="7">
        <v>51</v>
      </c>
      <c r="I32" s="13">
        <v>27521.98</v>
      </c>
    </row>
    <row r="33" spans="1:9" ht="12.75">
      <c r="A33" s="6" t="s">
        <v>109</v>
      </c>
      <c r="B33" s="13">
        <v>146</v>
      </c>
      <c r="C33" s="13">
        <v>135954.88</v>
      </c>
      <c r="D33" s="13">
        <v>15010.95</v>
      </c>
      <c r="E33" s="7">
        <f t="shared" si="0"/>
        <v>1034</v>
      </c>
      <c r="F33" s="13">
        <v>101342.4</v>
      </c>
      <c r="G33" s="7">
        <f t="shared" si="1"/>
        <v>694</v>
      </c>
      <c r="H33" s="7">
        <v>152</v>
      </c>
      <c r="I33" s="13">
        <v>100274.45</v>
      </c>
    </row>
    <row r="34" spans="1:9" ht="12.75">
      <c r="A34" s="6" t="s">
        <v>110</v>
      </c>
      <c r="B34" s="13">
        <v>87</v>
      </c>
      <c r="C34" s="13">
        <v>81353.11</v>
      </c>
      <c r="D34" s="13">
        <v>6098.39</v>
      </c>
      <c r="E34" s="7">
        <f t="shared" si="0"/>
        <v>1005</v>
      </c>
      <c r="F34" s="13">
        <v>57727.5</v>
      </c>
      <c r="G34" s="7">
        <f t="shared" si="1"/>
        <v>664</v>
      </c>
      <c r="H34" s="7">
        <v>86</v>
      </c>
      <c r="I34" s="13">
        <v>57727.5</v>
      </c>
    </row>
    <row r="35" spans="1:9" ht="12.75">
      <c r="A35" s="6" t="s">
        <v>111</v>
      </c>
      <c r="B35" s="13">
        <v>40</v>
      </c>
      <c r="C35" s="13">
        <v>24454.41</v>
      </c>
      <c r="D35" s="13">
        <v>3026</v>
      </c>
      <c r="E35" s="7">
        <f t="shared" si="0"/>
        <v>687</v>
      </c>
      <c r="F35" s="13">
        <v>21290.98</v>
      </c>
      <c r="G35" s="7">
        <f t="shared" si="1"/>
        <v>532</v>
      </c>
      <c r="H35" s="7">
        <v>39</v>
      </c>
      <c r="I35" s="13">
        <v>21207.98</v>
      </c>
    </row>
    <row r="36" spans="1:9" ht="12.75">
      <c r="A36" s="6" t="s">
        <v>112</v>
      </c>
      <c r="B36" s="13">
        <v>81</v>
      </c>
      <c r="C36" s="13">
        <v>47568.24</v>
      </c>
      <c r="D36" s="13">
        <v>11337.48</v>
      </c>
      <c r="E36" s="7">
        <f t="shared" si="0"/>
        <v>727</v>
      </c>
      <c r="F36" s="13">
        <v>43433.45</v>
      </c>
      <c r="G36" s="7">
        <f t="shared" si="1"/>
        <v>536</v>
      </c>
      <c r="H36" s="7">
        <v>80</v>
      </c>
      <c r="I36" s="13">
        <v>43433.45</v>
      </c>
    </row>
    <row r="37" spans="1:9" ht="12.75">
      <c r="A37" s="6" t="s">
        <v>113</v>
      </c>
      <c r="B37" s="13">
        <v>126</v>
      </c>
      <c r="C37" s="13">
        <v>81355.02</v>
      </c>
      <c r="D37" s="13">
        <v>12830.57</v>
      </c>
      <c r="E37" s="7">
        <f t="shared" si="0"/>
        <v>748</v>
      </c>
      <c r="F37" s="13">
        <v>67437.97</v>
      </c>
      <c r="G37" s="7">
        <f t="shared" si="1"/>
        <v>535</v>
      </c>
      <c r="H37" s="7">
        <v>124</v>
      </c>
      <c r="I37" s="13">
        <v>67192.74</v>
      </c>
    </row>
    <row r="38" spans="1:9" ht="12.75">
      <c r="A38" s="6" t="s">
        <v>114</v>
      </c>
      <c r="B38" s="13">
        <v>301</v>
      </c>
      <c r="C38" s="13">
        <v>227552.4</v>
      </c>
      <c r="D38" s="13">
        <v>53357.46</v>
      </c>
      <c r="E38" s="7">
        <f t="shared" si="0"/>
        <v>933</v>
      </c>
      <c r="F38" s="13">
        <v>194317.46</v>
      </c>
      <c r="G38" s="7">
        <f t="shared" si="1"/>
        <v>646</v>
      </c>
      <c r="H38" s="7">
        <v>305</v>
      </c>
      <c r="I38" s="13">
        <v>191312.51</v>
      </c>
    </row>
    <row r="39" spans="1:9" ht="12.75">
      <c r="A39" s="6" t="s">
        <v>115</v>
      </c>
      <c r="B39" s="13">
        <v>35</v>
      </c>
      <c r="C39" s="13">
        <v>29421.81</v>
      </c>
      <c r="D39" s="13">
        <v>888.6</v>
      </c>
      <c r="E39" s="7">
        <f t="shared" si="0"/>
        <v>866</v>
      </c>
      <c r="F39" s="13">
        <v>22289.2</v>
      </c>
      <c r="G39" s="7">
        <f t="shared" si="1"/>
        <v>637</v>
      </c>
      <c r="H39" s="7">
        <v>34</v>
      </c>
      <c r="I39" s="13">
        <v>20636.7</v>
      </c>
    </row>
    <row r="40" spans="1:9" ht="12.75">
      <c r="A40" s="6" t="s">
        <v>116</v>
      </c>
      <c r="B40" s="13">
        <v>117</v>
      </c>
      <c r="C40" s="13">
        <v>76101.75</v>
      </c>
      <c r="D40" s="13">
        <v>32491.88</v>
      </c>
      <c r="E40" s="7">
        <f t="shared" si="0"/>
        <v>928</v>
      </c>
      <c r="F40" s="13">
        <v>78785.55</v>
      </c>
      <c r="G40" s="7">
        <f t="shared" si="1"/>
        <v>673</v>
      </c>
      <c r="H40" s="7">
        <v>116</v>
      </c>
      <c r="I40" s="13">
        <v>78433.7</v>
      </c>
    </row>
    <row r="41" spans="1:9" ht="12.75">
      <c r="A41" s="6" t="s">
        <v>439</v>
      </c>
      <c r="B41" s="13">
        <v>8</v>
      </c>
      <c r="C41" s="13">
        <v>4234.88</v>
      </c>
      <c r="D41" s="13">
        <v>731.6</v>
      </c>
      <c r="E41" s="7">
        <f t="shared" si="0"/>
        <v>621</v>
      </c>
      <c r="F41" s="13">
        <v>3828.04</v>
      </c>
      <c r="G41" s="7">
        <f t="shared" si="1"/>
        <v>479</v>
      </c>
      <c r="H41" s="7">
        <v>8</v>
      </c>
      <c r="I41" s="13">
        <v>3828.04</v>
      </c>
    </row>
    <row r="42" spans="1:9" ht="12.75">
      <c r="A42" s="6" t="s">
        <v>117</v>
      </c>
      <c r="B42" s="13">
        <v>34</v>
      </c>
      <c r="C42" s="13">
        <v>17719.15</v>
      </c>
      <c r="D42" s="13">
        <v>3302.05</v>
      </c>
      <c r="E42" s="7">
        <f t="shared" si="0"/>
        <v>618</v>
      </c>
      <c r="F42" s="13">
        <v>16735.56</v>
      </c>
      <c r="G42" s="7">
        <f aca="true" t="shared" si="2" ref="G42:G103">ROUND(F42/B42,0)</f>
        <v>492</v>
      </c>
      <c r="H42" s="7">
        <v>34</v>
      </c>
      <c r="I42" s="13">
        <v>16735.56</v>
      </c>
    </row>
    <row r="43" spans="1:9" ht="12.75">
      <c r="A43" s="6" t="s">
        <v>118</v>
      </c>
      <c r="B43" s="13">
        <v>84</v>
      </c>
      <c r="C43" s="13">
        <v>74942.55</v>
      </c>
      <c r="D43" s="13">
        <v>11679.02</v>
      </c>
      <c r="E43" s="7">
        <f t="shared" si="0"/>
        <v>1031</v>
      </c>
      <c r="F43" s="13">
        <v>66124.78</v>
      </c>
      <c r="G43" s="7">
        <f t="shared" si="2"/>
        <v>787</v>
      </c>
      <c r="H43" s="7">
        <v>88</v>
      </c>
      <c r="I43" s="13">
        <v>66110.42</v>
      </c>
    </row>
    <row r="44" spans="1:9" ht="12.75">
      <c r="A44" s="6" t="s">
        <v>119</v>
      </c>
      <c r="B44" s="13">
        <v>1</v>
      </c>
      <c r="C44" s="13">
        <v>2239.37</v>
      </c>
      <c r="D44" s="13">
        <v>0</v>
      </c>
      <c r="E44" s="7">
        <f t="shared" si="0"/>
        <v>2239</v>
      </c>
      <c r="F44" s="13">
        <v>1150</v>
      </c>
      <c r="G44" s="7">
        <f>ROUND(F44/B44,0)</f>
        <v>1150</v>
      </c>
      <c r="H44" s="7">
        <v>1</v>
      </c>
      <c r="I44" s="13">
        <v>1150</v>
      </c>
    </row>
    <row r="45" spans="1:9" ht="12.75">
      <c r="A45" s="6" t="s">
        <v>120</v>
      </c>
      <c r="B45" s="13">
        <v>111</v>
      </c>
      <c r="C45" s="13">
        <v>96776.53</v>
      </c>
      <c r="D45" s="13">
        <v>9004.8</v>
      </c>
      <c r="E45" s="7">
        <f t="shared" si="0"/>
        <v>953</v>
      </c>
      <c r="F45" s="13">
        <v>65061.31</v>
      </c>
      <c r="G45" s="7">
        <f>ROUND(F45/B45,0)</f>
        <v>586</v>
      </c>
      <c r="H45" s="7">
        <v>110</v>
      </c>
      <c r="I45" s="13">
        <v>63571.15</v>
      </c>
    </row>
    <row r="46" spans="1:9" ht="12.75">
      <c r="A46" s="6" t="s">
        <v>121</v>
      </c>
      <c r="B46" s="13">
        <v>331</v>
      </c>
      <c r="C46" s="13">
        <v>261446.85</v>
      </c>
      <c r="D46" s="13">
        <v>45497.21</v>
      </c>
      <c r="E46" s="7">
        <f t="shared" si="0"/>
        <v>927</v>
      </c>
      <c r="F46" s="13">
        <v>220250.15</v>
      </c>
      <c r="G46" s="7">
        <f>ROUND(F46/B46,0)</f>
        <v>665</v>
      </c>
      <c r="H46" s="7">
        <v>332</v>
      </c>
      <c r="I46" s="13">
        <v>219505.38</v>
      </c>
    </row>
    <row r="47" spans="1:9" ht="12.75">
      <c r="A47" s="6" t="s">
        <v>122</v>
      </c>
      <c r="B47" s="13">
        <v>105</v>
      </c>
      <c r="C47" s="13">
        <v>87171.86</v>
      </c>
      <c r="D47" s="13">
        <v>11869.33</v>
      </c>
      <c r="E47" s="7">
        <f t="shared" si="0"/>
        <v>943</v>
      </c>
      <c r="F47" s="13">
        <v>68176.67</v>
      </c>
      <c r="G47" s="7">
        <f t="shared" si="2"/>
        <v>649</v>
      </c>
      <c r="H47" s="7">
        <v>103</v>
      </c>
      <c r="I47" s="13">
        <v>67035.03</v>
      </c>
    </row>
    <row r="48" spans="1:9" ht="12.75">
      <c r="A48" s="6" t="s">
        <v>123</v>
      </c>
      <c r="B48" s="13">
        <v>85</v>
      </c>
      <c r="C48" s="13">
        <v>45573.15</v>
      </c>
      <c r="D48" s="13">
        <v>13971.47</v>
      </c>
      <c r="E48" s="7">
        <f t="shared" si="0"/>
        <v>701</v>
      </c>
      <c r="F48" s="13">
        <v>43794.06</v>
      </c>
      <c r="G48" s="7">
        <f t="shared" si="2"/>
        <v>515</v>
      </c>
      <c r="H48" s="7">
        <v>83</v>
      </c>
      <c r="I48" s="13">
        <v>43794.06</v>
      </c>
    </row>
    <row r="49" spans="1:9" ht="12.75">
      <c r="A49" s="6" t="s">
        <v>124</v>
      </c>
      <c r="B49" s="13">
        <v>34</v>
      </c>
      <c r="C49" s="13">
        <v>23173.3</v>
      </c>
      <c r="D49" s="13">
        <v>9779.03</v>
      </c>
      <c r="E49" s="7">
        <f t="shared" si="0"/>
        <v>969</v>
      </c>
      <c r="F49" s="13">
        <v>24257.4</v>
      </c>
      <c r="G49" s="7">
        <f t="shared" si="2"/>
        <v>713</v>
      </c>
      <c r="H49" s="7">
        <v>33</v>
      </c>
      <c r="I49" s="13">
        <v>21964.2</v>
      </c>
    </row>
    <row r="50" spans="1:9" ht="12.75">
      <c r="A50" s="6" t="s">
        <v>125</v>
      </c>
      <c r="B50" s="13">
        <v>59</v>
      </c>
      <c r="C50" s="13">
        <v>48771.67</v>
      </c>
      <c r="D50" s="13">
        <v>8349.83</v>
      </c>
      <c r="E50" s="7">
        <f t="shared" si="0"/>
        <v>968</v>
      </c>
      <c r="F50" s="13">
        <v>43886.89</v>
      </c>
      <c r="G50" s="7">
        <f t="shared" si="2"/>
        <v>744</v>
      </c>
      <c r="H50" s="7">
        <v>60</v>
      </c>
      <c r="I50" s="13">
        <v>43886.89</v>
      </c>
    </row>
    <row r="51" spans="1:9" ht="12.75">
      <c r="A51" s="6" t="s">
        <v>126</v>
      </c>
      <c r="B51" s="13">
        <v>895</v>
      </c>
      <c r="C51" s="13">
        <v>698695.25</v>
      </c>
      <c r="D51" s="13">
        <v>172262.87</v>
      </c>
      <c r="E51" s="7">
        <f t="shared" si="0"/>
        <v>973</v>
      </c>
      <c r="F51" s="13">
        <v>614949.4</v>
      </c>
      <c r="G51" s="7">
        <f t="shared" si="2"/>
        <v>687</v>
      </c>
      <c r="H51" s="7">
        <v>893</v>
      </c>
      <c r="I51" s="13">
        <v>614153.5</v>
      </c>
    </row>
    <row r="52" spans="1:9" ht="12.75">
      <c r="A52" s="6" t="s">
        <v>127</v>
      </c>
      <c r="B52" s="13">
        <v>678</v>
      </c>
      <c r="C52" s="13">
        <v>542728.74</v>
      </c>
      <c r="D52" s="13">
        <v>123981.07</v>
      </c>
      <c r="E52" s="7">
        <f t="shared" si="0"/>
        <v>983</v>
      </c>
      <c r="F52" s="13">
        <v>442923.68</v>
      </c>
      <c r="G52" s="7">
        <f t="shared" si="2"/>
        <v>653</v>
      </c>
      <c r="H52" s="7">
        <v>688</v>
      </c>
      <c r="I52" s="13">
        <v>440699.59</v>
      </c>
    </row>
    <row r="53" spans="1:9" ht="12.75">
      <c r="A53" s="6" t="s">
        <v>128</v>
      </c>
      <c r="B53" s="13">
        <v>17</v>
      </c>
      <c r="C53" s="13">
        <v>40918.46</v>
      </c>
      <c r="D53" s="13">
        <v>0</v>
      </c>
      <c r="E53" s="7">
        <f t="shared" si="0"/>
        <v>2407</v>
      </c>
      <c r="F53" s="13">
        <v>15761.59</v>
      </c>
      <c r="G53" s="7">
        <f t="shared" si="2"/>
        <v>927</v>
      </c>
      <c r="H53" s="7">
        <v>20</v>
      </c>
      <c r="I53" s="13">
        <v>15557.22</v>
      </c>
    </row>
    <row r="54" spans="1:9" ht="12.75">
      <c r="A54" s="6" t="s">
        <v>129</v>
      </c>
      <c r="B54" s="13">
        <v>144</v>
      </c>
      <c r="C54" s="13">
        <v>89839.35</v>
      </c>
      <c r="D54" s="13">
        <v>31210.4</v>
      </c>
      <c r="E54" s="7">
        <f t="shared" si="0"/>
        <v>841</v>
      </c>
      <c r="F54" s="13">
        <v>90122.56</v>
      </c>
      <c r="G54" s="7">
        <f t="shared" si="2"/>
        <v>626</v>
      </c>
      <c r="H54" s="7">
        <v>144</v>
      </c>
      <c r="I54" s="13">
        <v>90122.56</v>
      </c>
    </row>
    <row r="55" spans="1:9" ht="12.75">
      <c r="A55" s="6" t="s">
        <v>130</v>
      </c>
      <c r="B55" s="13">
        <v>493</v>
      </c>
      <c r="C55" s="13">
        <v>540458.65</v>
      </c>
      <c r="D55" s="13">
        <v>71366.86</v>
      </c>
      <c r="E55" s="7">
        <f t="shared" si="0"/>
        <v>1241</v>
      </c>
      <c r="F55" s="13">
        <v>382475.39</v>
      </c>
      <c r="G55" s="7">
        <f t="shared" si="2"/>
        <v>776</v>
      </c>
      <c r="H55" s="7">
        <v>495</v>
      </c>
      <c r="I55" s="13">
        <v>378047.7</v>
      </c>
    </row>
    <row r="56" spans="1:9" ht="12.75">
      <c r="A56" s="6" t="s">
        <v>131</v>
      </c>
      <c r="B56" s="13">
        <v>95</v>
      </c>
      <c r="C56" s="13">
        <v>85714.53</v>
      </c>
      <c r="D56" s="13">
        <v>24927.58</v>
      </c>
      <c r="E56" s="7">
        <f t="shared" si="0"/>
        <v>1165</v>
      </c>
      <c r="F56" s="13">
        <v>64897.29</v>
      </c>
      <c r="G56" s="7">
        <f t="shared" si="2"/>
        <v>683</v>
      </c>
      <c r="H56" s="7">
        <v>91</v>
      </c>
      <c r="I56" s="13">
        <v>63239.08</v>
      </c>
    </row>
    <row r="57" spans="1:9" ht="12.75">
      <c r="A57" s="6" t="s">
        <v>132</v>
      </c>
      <c r="B57" s="13">
        <v>373</v>
      </c>
      <c r="C57" s="13">
        <v>328326.61</v>
      </c>
      <c r="D57" s="13">
        <v>81564.48</v>
      </c>
      <c r="E57" s="7">
        <f t="shared" si="0"/>
        <v>1099</v>
      </c>
      <c r="F57" s="13">
        <v>284999.13</v>
      </c>
      <c r="G57" s="7">
        <f t="shared" si="2"/>
        <v>764</v>
      </c>
      <c r="H57" s="7">
        <v>382</v>
      </c>
      <c r="I57" s="13">
        <v>284999.13</v>
      </c>
    </row>
    <row r="58" spans="1:9" ht="12.75">
      <c r="A58" s="6" t="s">
        <v>133</v>
      </c>
      <c r="B58" s="13">
        <v>41</v>
      </c>
      <c r="C58" s="13">
        <v>28596.45</v>
      </c>
      <c r="D58" s="13">
        <v>5831.99</v>
      </c>
      <c r="E58" s="7">
        <f t="shared" si="0"/>
        <v>840</v>
      </c>
      <c r="F58" s="13">
        <v>26408.14</v>
      </c>
      <c r="G58" s="7">
        <f t="shared" si="2"/>
        <v>644</v>
      </c>
      <c r="H58" s="7">
        <v>38</v>
      </c>
      <c r="I58" s="13">
        <v>25542.82</v>
      </c>
    </row>
    <row r="59" spans="1:9" ht="12.75">
      <c r="A59" s="6" t="s">
        <v>134</v>
      </c>
      <c r="B59" s="13">
        <v>112</v>
      </c>
      <c r="C59" s="13">
        <v>105930.99</v>
      </c>
      <c r="D59" s="13">
        <v>19476.16</v>
      </c>
      <c r="E59" s="7">
        <f t="shared" si="0"/>
        <v>1120</v>
      </c>
      <c r="F59" s="13">
        <v>84602.42</v>
      </c>
      <c r="G59" s="7">
        <f t="shared" si="2"/>
        <v>755</v>
      </c>
      <c r="H59" s="7">
        <v>113</v>
      </c>
      <c r="I59" s="13">
        <v>83968.34</v>
      </c>
    </row>
    <row r="60" spans="1:9" ht="12.75">
      <c r="A60" s="6" t="s">
        <v>135</v>
      </c>
      <c r="B60" s="13">
        <v>102</v>
      </c>
      <c r="C60" s="13">
        <v>67686.65</v>
      </c>
      <c r="D60" s="13">
        <v>28621.91</v>
      </c>
      <c r="E60" s="7">
        <f t="shared" si="0"/>
        <v>944</v>
      </c>
      <c r="F60" s="13">
        <v>75479.83</v>
      </c>
      <c r="G60" s="7">
        <f t="shared" si="2"/>
        <v>740</v>
      </c>
      <c r="H60" s="7">
        <v>102</v>
      </c>
      <c r="I60" s="13">
        <v>75479.83</v>
      </c>
    </row>
    <row r="61" spans="1:9" ht="12.75">
      <c r="A61" s="6" t="s">
        <v>136</v>
      </c>
      <c r="B61" s="13">
        <v>77</v>
      </c>
      <c r="C61" s="13">
        <v>60952.35</v>
      </c>
      <c r="D61" s="13">
        <v>11307.48</v>
      </c>
      <c r="E61" s="7">
        <f t="shared" si="0"/>
        <v>938</v>
      </c>
      <c r="F61" s="13">
        <v>50883.51</v>
      </c>
      <c r="G61" s="7">
        <f t="shared" si="2"/>
        <v>661</v>
      </c>
      <c r="H61" s="7">
        <v>77</v>
      </c>
      <c r="I61" s="13">
        <v>49851.92</v>
      </c>
    </row>
    <row r="62" spans="1:9" ht="12.75">
      <c r="A62" s="6" t="s">
        <v>137</v>
      </c>
      <c r="B62" s="13">
        <v>336</v>
      </c>
      <c r="C62" s="13">
        <v>267982.56</v>
      </c>
      <c r="D62" s="13">
        <v>36460.03</v>
      </c>
      <c r="E62" s="7">
        <f t="shared" si="0"/>
        <v>906</v>
      </c>
      <c r="F62" s="13">
        <v>207077.45</v>
      </c>
      <c r="G62" s="7">
        <f t="shared" si="2"/>
        <v>616</v>
      </c>
      <c r="H62" s="7">
        <v>327</v>
      </c>
      <c r="I62" s="13">
        <v>205623.44</v>
      </c>
    </row>
    <row r="63" spans="1:9" ht="12.75">
      <c r="A63" s="6" t="s">
        <v>138</v>
      </c>
      <c r="B63" s="13">
        <v>876</v>
      </c>
      <c r="C63" s="13">
        <v>675490.63</v>
      </c>
      <c r="D63" s="13">
        <v>209634.87</v>
      </c>
      <c r="E63" s="7">
        <f t="shared" si="0"/>
        <v>1010</v>
      </c>
      <c r="F63" s="13">
        <v>620016.77</v>
      </c>
      <c r="G63" s="7">
        <f t="shared" si="2"/>
        <v>708</v>
      </c>
      <c r="H63" s="7">
        <v>878</v>
      </c>
      <c r="I63" s="13">
        <v>617234.22</v>
      </c>
    </row>
    <row r="64" spans="1:9" ht="12.75">
      <c r="A64" s="6" t="s">
        <v>139</v>
      </c>
      <c r="B64" s="13">
        <v>276</v>
      </c>
      <c r="C64" s="13">
        <v>169798.53</v>
      </c>
      <c r="D64" s="13">
        <v>25661.63</v>
      </c>
      <c r="E64" s="7">
        <f t="shared" si="0"/>
        <v>708</v>
      </c>
      <c r="F64" s="13">
        <v>151208.19</v>
      </c>
      <c r="G64" s="7">
        <f t="shared" si="2"/>
        <v>548</v>
      </c>
      <c r="H64" s="7">
        <v>272</v>
      </c>
      <c r="I64" s="13">
        <v>150622.18</v>
      </c>
    </row>
    <row r="65" spans="1:9" ht="12.75">
      <c r="A65" s="6" t="s">
        <v>140</v>
      </c>
      <c r="B65" s="13">
        <v>68</v>
      </c>
      <c r="C65" s="13">
        <v>72373.81</v>
      </c>
      <c r="D65" s="13">
        <v>15506.66</v>
      </c>
      <c r="E65" s="7">
        <f t="shared" si="0"/>
        <v>1292</v>
      </c>
      <c r="F65" s="13">
        <v>57833.67</v>
      </c>
      <c r="G65" s="7">
        <f t="shared" si="2"/>
        <v>850</v>
      </c>
      <c r="H65" s="7">
        <v>67</v>
      </c>
      <c r="I65" s="13">
        <v>54397.03</v>
      </c>
    </row>
    <row r="66" spans="1:9" ht="12.75">
      <c r="A66" s="6" t="s">
        <v>141</v>
      </c>
      <c r="B66" s="13">
        <v>281</v>
      </c>
      <c r="C66" s="13">
        <v>200477.98</v>
      </c>
      <c r="D66" s="13">
        <v>180477.38</v>
      </c>
      <c r="E66" s="7">
        <f t="shared" si="0"/>
        <v>1356</v>
      </c>
      <c r="F66" s="13">
        <v>182752.02</v>
      </c>
      <c r="G66" s="7">
        <f t="shared" si="2"/>
        <v>650</v>
      </c>
      <c r="H66" s="7">
        <v>284</v>
      </c>
      <c r="I66" s="13">
        <v>182019.26</v>
      </c>
    </row>
    <row r="67" spans="1:9" ht="12.75">
      <c r="A67" s="6" t="s">
        <v>142</v>
      </c>
      <c r="B67" s="13">
        <v>191</v>
      </c>
      <c r="C67" s="13">
        <v>165421.55</v>
      </c>
      <c r="D67" s="13">
        <v>28798.73</v>
      </c>
      <c r="E67" s="7">
        <f t="shared" si="0"/>
        <v>1017</v>
      </c>
      <c r="F67" s="13">
        <v>134182.56</v>
      </c>
      <c r="G67" s="7">
        <f t="shared" si="2"/>
        <v>703</v>
      </c>
      <c r="H67" s="7">
        <v>194</v>
      </c>
      <c r="I67" s="13">
        <v>132817.76</v>
      </c>
    </row>
    <row r="68" spans="1:9" ht="12.75">
      <c r="A68" s="6" t="s">
        <v>143</v>
      </c>
      <c r="B68" s="13">
        <v>41</v>
      </c>
      <c r="C68" s="13">
        <v>23522.39</v>
      </c>
      <c r="D68" s="13">
        <v>6317.46</v>
      </c>
      <c r="E68" s="7">
        <f t="shared" si="0"/>
        <v>728</v>
      </c>
      <c r="F68" s="13">
        <v>23126.05</v>
      </c>
      <c r="G68" s="7">
        <f t="shared" si="2"/>
        <v>564</v>
      </c>
      <c r="H68" s="7">
        <v>39</v>
      </c>
      <c r="I68" s="13">
        <v>22962.79</v>
      </c>
    </row>
    <row r="69" spans="1:9" ht="12.75">
      <c r="A69" s="6" t="s">
        <v>144</v>
      </c>
      <c r="B69" s="13">
        <v>712</v>
      </c>
      <c r="C69" s="13">
        <v>720181.97</v>
      </c>
      <c r="D69" s="13">
        <v>106015.28</v>
      </c>
      <c r="E69" s="7">
        <f t="shared" si="0"/>
        <v>1160</v>
      </c>
      <c r="F69" s="13">
        <v>545631.2</v>
      </c>
      <c r="G69" s="7">
        <f t="shared" si="2"/>
        <v>766</v>
      </c>
      <c r="H69" s="7">
        <v>725</v>
      </c>
      <c r="I69" s="13">
        <v>543851.64</v>
      </c>
    </row>
    <row r="70" spans="1:9" ht="12.75">
      <c r="A70" s="6" t="s">
        <v>145</v>
      </c>
      <c r="B70" s="13">
        <v>510</v>
      </c>
      <c r="C70" s="13">
        <v>435204.01</v>
      </c>
      <c r="D70" s="13">
        <v>70736.93</v>
      </c>
      <c r="E70" s="7">
        <f t="shared" si="0"/>
        <v>992</v>
      </c>
      <c r="F70" s="13">
        <v>347191.78</v>
      </c>
      <c r="G70" s="7">
        <f t="shared" si="2"/>
        <v>681</v>
      </c>
      <c r="H70" s="7">
        <v>505</v>
      </c>
      <c r="I70" s="13">
        <v>347191.78</v>
      </c>
    </row>
    <row r="71" spans="1:9" ht="12.75">
      <c r="A71" s="6" t="s">
        <v>146</v>
      </c>
      <c r="B71" s="13">
        <v>241</v>
      </c>
      <c r="C71" s="13">
        <v>192807.23</v>
      </c>
      <c r="D71" s="13">
        <v>34459.84</v>
      </c>
      <c r="E71" s="7">
        <f t="shared" si="0"/>
        <v>943</v>
      </c>
      <c r="F71" s="13">
        <v>156595.85</v>
      </c>
      <c r="G71" s="7">
        <f t="shared" si="2"/>
        <v>650</v>
      </c>
      <c r="H71" s="7">
        <v>247</v>
      </c>
      <c r="I71" s="13">
        <v>156107.76</v>
      </c>
    </row>
    <row r="72" spans="1:9" ht="12.75">
      <c r="A72" s="6" t="s">
        <v>147</v>
      </c>
      <c r="B72" s="13">
        <v>179</v>
      </c>
      <c r="C72" s="13">
        <v>152903.06</v>
      </c>
      <c r="D72" s="13">
        <v>24315.97</v>
      </c>
      <c r="E72" s="7">
        <f t="shared" si="0"/>
        <v>990</v>
      </c>
      <c r="F72" s="13">
        <v>117262.44</v>
      </c>
      <c r="G72" s="7">
        <f t="shared" si="2"/>
        <v>655</v>
      </c>
      <c r="H72" s="7">
        <v>182</v>
      </c>
      <c r="I72" s="13">
        <v>115351.75</v>
      </c>
    </row>
    <row r="73" spans="1:9" ht="12.75">
      <c r="A73" s="6" t="s">
        <v>148</v>
      </c>
      <c r="B73" s="13">
        <v>437</v>
      </c>
      <c r="C73" s="13">
        <v>362822.85</v>
      </c>
      <c r="D73" s="13">
        <v>68216.29</v>
      </c>
      <c r="E73" s="7">
        <f t="shared" si="0"/>
        <v>986</v>
      </c>
      <c r="F73" s="13">
        <v>294583.86</v>
      </c>
      <c r="G73" s="7">
        <f t="shared" si="2"/>
        <v>674</v>
      </c>
      <c r="H73" s="7">
        <v>432</v>
      </c>
      <c r="I73" s="13">
        <v>292870.52</v>
      </c>
    </row>
    <row r="74" spans="1:9" ht="12.75">
      <c r="A74" s="6" t="s">
        <v>149</v>
      </c>
      <c r="B74" s="13">
        <v>93</v>
      </c>
      <c r="C74" s="13">
        <v>80405.24</v>
      </c>
      <c r="D74" s="13">
        <v>6330.02</v>
      </c>
      <c r="E74" s="7">
        <f t="shared" si="0"/>
        <v>933</v>
      </c>
      <c r="F74" s="13">
        <v>53992.68</v>
      </c>
      <c r="G74" s="7">
        <f t="shared" si="2"/>
        <v>581</v>
      </c>
      <c r="H74" s="7">
        <v>96</v>
      </c>
      <c r="I74" s="13">
        <v>53982.91</v>
      </c>
    </row>
    <row r="75" spans="1:9" ht="12.75">
      <c r="A75" s="6" t="s">
        <v>150</v>
      </c>
      <c r="B75" s="13">
        <v>3305</v>
      </c>
      <c r="C75" s="13">
        <v>2462025.17</v>
      </c>
      <c r="D75" s="13">
        <v>704493.9</v>
      </c>
      <c r="E75" s="7">
        <f aca="true" t="shared" si="3" ref="E75:E104">ROUND((C75+D75)/B75,0)</f>
        <v>958</v>
      </c>
      <c r="F75" s="13">
        <v>2253785.17</v>
      </c>
      <c r="G75" s="7">
        <f t="shared" si="2"/>
        <v>682</v>
      </c>
      <c r="H75" s="7">
        <v>3367</v>
      </c>
      <c r="I75" s="13">
        <v>2237909.34</v>
      </c>
    </row>
    <row r="76" spans="1:9" ht="12.75">
      <c r="A76" s="6" t="s">
        <v>152</v>
      </c>
      <c r="B76" s="13">
        <v>100</v>
      </c>
      <c r="C76" s="13">
        <v>81838.24</v>
      </c>
      <c r="D76" s="13">
        <v>13341.07</v>
      </c>
      <c r="E76" s="7">
        <f t="shared" si="3"/>
        <v>952</v>
      </c>
      <c r="F76" s="13">
        <v>63917.87</v>
      </c>
      <c r="G76" s="7">
        <f t="shared" si="2"/>
        <v>639</v>
      </c>
      <c r="H76" s="7">
        <v>105</v>
      </c>
      <c r="I76" s="13">
        <v>63526.95</v>
      </c>
    </row>
    <row r="77" spans="1:9" ht="12.75">
      <c r="A77" s="6" t="s">
        <v>153</v>
      </c>
      <c r="B77" s="13">
        <v>240</v>
      </c>
      <c r="C77" s="13">
        <v>192836.07</v>
      </c>
      <c r="D77" s="13">
        <v>27598.96</v>
      </c>
      <c r="E77" s="7">
        <f t="shared" si="3"/>
        <v>918</v>
      </c>
      <c r="F77" s="13">
        <v>152809.89</v>
      </c>
      <c r="G77" s="7">
        <f t="shared" si="2"/>
        <v>637</v>
      </c>
      <c r="H77" s="7">
        <v>242</v>
      </c>
      <c r="I77" s="13">
        <v>152071.38</v>
      </c>
    </row>
    <row r="78" spans="1:9" ht="12.75">
      <c r="A78" s="6" t="s">
        <v>154</v>
      </c>
      <c r="B78" s="13">
        <v>1228</v>
      </c>
      <c r="C78" s="13">
        <v>1029979.81</v>
      </c>
      <c r="D78" s="13">
        <v>283634.85</v>
      </c>
      <c r="E78" s="7">
        <f t="shared" si="3"/>
        <v>1070</v>
      </c>
      <c r="F78" s="13">
        <v>881413.34</v>
      </c>
      <c r="G78" s="7">
        <f t="shared" si="2"/>
        <v>718</v>
      </c>
      <c r="H78" s="7">
        <v>1233</v>
      </c>
      <c r="I78" s="13">
        <v>878963.35</v>
      </c>
    </row>
    <row r="79" spans="1:9" ht="12.75">
      <c r="A79" s="6" t="s">
        <v>155</v>
      </c>
      <c r="B79" s="13">
        <v>2119</v>
      </c>
      <c r="C79" s="13">
        <v>1415482.91</v>
      </c>
      <c r="D79" s="13">
        <v>554080.93</v>
      </c>
      <c r="E79" s="7">
        <f t="shared" si="3"/>
        <v>929</v>
      </c>
      <c r="F79" s="13">
        <v>1353786.63</v>
      </c>
      <c r="G79" s="7">
        <f t="shared" si="2"/>
        <v>639</v>
      </c>
      <c r="H79" s="7">
        <v>2118</v>
      </c>
      <c r="I79" s="13">
        <v>1334647.14</v>
      </c>
    </row>
    <row r="80" spans="1:9" ht="12.75">
      <c r="A80" s="6" t="s">
        <v>156</v>
      </c>
      <c r="B80" s="13">
        <v>243</v>
      </c>
      <c r="C80" s="13">
        <v>176662.16</v>
      </c>
      <c r="D80" s="13">
        <v>48138.59</v>
      </c>
      <c r="E80" s="7">
        <f t="shared" si="3"/>
        <v>925</v>
      </c>
      <c r="F80" s="13">
        <v>167078.17</v>
      </c>
      <c r="G80" s="7">
        <f t="shared" si="2"/>
        <v>688</v>
      </c>
      <c r="H80" s="7">
        <v>240</v>
      </c>
      <c r="I80" s="13">
        <v>166973.22</v>
      </c>
    </row>
    <row r="81" spans="1:9" ht="12.75">
      <c r="A81" s="6" t="s">
        <v>157</v>
      </c>
      <c r="B81" s="13">
        <v>99</v>
      </c>
      <c r="C81" s="13">
        <v>82648.35</v>
      </c>
      <c r="D81" s="13">
        <v>10479.39</v>
      </c>
      <c r="E81" s="7">
        <f t="shared" si="3"/>
        <v>941</v>
      </c>
      <c r="F81" s="13">
        <v>62534.9</v>
      </c>
      <c r="G81" s="7">
        <f t="shared" si="2"/>
        <v>632</v>
      </c>
      <c r="H81" s="7">
        <v>99</v>
      </c>
      <c r="I81" s="13">
        <v>62534.9</v>
      </c>
    </row>
    <row r="82" spans="1:9" ht="12.75">
      <c r="A82" s="6" t="s">
        <v>158</v>
      </c>
      <c r="B82" s="13">
        <v>1324</v>
      </c>
      <c r="C82" s="13">
        <v>970374.92</v>
      </c>
      <c r="D82" s="13">
        <v>314743.94</v>
      </c>
      <c r="E82" s="7">
        <f t="shared" si="3"/>
        <v>971</v>
      </c>
      <c r="F82" s="13">
        <v>896654.95</v>
      </c>
      <c r="G82" s="7">
        <f t="shared" si="2"/>
        <v>677</v>
      </c>
      <c r="H82" s="7">
        <v>1315</v>
      </c>
      <c r="I82" s="13">
        <v>886426.19</v>
      </c>
    </row>
    <row r="83" spans="1:9" ht="12.75">
      <c r="A83" s="6" t="s">
        <v>159</v>
      </c>
      <c r="B83" s="13">
        <v>56</v>
      </c>
      <c r="C83" s="13">
        <v>57090.61</v>
      </c>
      <c r="D83" s="13">
        <v>1158.71</v>
      </c>
      <c r="E83" s="7">
        <f t="shared" si="3"/>
        <v>1040</v>
      </c>
      <c r="F83" s="13">
        <v>42212.14</v>
      </c>
      <c r="G83" s="7">
        <f t="shared" si="2"/>
        <v>754</v>
      </c>
      <c r="H83" s="7">
        <v>57</v>
      </c>
      <c r="I83" s="13">
        <v>42046.31</v>
      </c>
    </row>
    <row r="84" spans="1:9" ht="12.75">
      <c r="A84" s="6" t="s">
        <v>160</v>
      </c>
      <c r="B84" s="13">
        <v>131</v>
      </c>
      <c r="C84" s="13">
        <v>103130.22</v>
      </c>
      <c r="D84" s="13">
        <v>24589.05</v>
      </c>
      <c r="E84" s="7">
        <f t="shared" si="3"/>
        <v>975</v>
      </c>
      <c r="F84" s="13">
        <v>92844.46</v>
      </c>
      <c r="G84" s="7">
        <f t="shared" si="2"/>
        <v>709</v>
      </c>
      <c r="H84" s="7">
        <v>130</v>
      </c>
      <c r="I84" s="13">
        <v>91869.94</v>
      </c>
    </row>
    <row r="85" spans="1:9" ht="12.75">
      <c r="A85" s="6" t="s">
        <v>161</v>
      </c>
      <c r="B85" s="13">
        <v>54</v>
      </c>
      <c r="C85" s="13">
        <v>55754.58</v>
      </c>
      <c r="D85" s="13">
        <v>7946.83</v>
      </c>
      <c r="E85" s="7">
        <f t="shared" si="3"/>
        <v>1180</v>
      </c>
      <c r="F85" s="13">
        <v>31244.56</v>
      </c>
      <c r="G85" s="7">
        <f t="shared" si="2"/>
        <v>579</v>
      </c>
      <c r="H85" s="7">
        <v>55</v>
      </c>
      <c r="I85" s="13">
        <v>31200.64</v>
      </c>
    </row>
    <row r="86" spans="1:9" ht="12.75">
      <c r="A86" s="6" t="s">
        <v>162</v>
      </c>
      <c r="B86" s="13">
        <v>427</v>
      </c>
      <c r="C86" s="13">
        <v>304649.75</v>
      </c>
      <c r="D86" s="13">
        <v>50996.11</v>
      </c>
      <c r="E86" s="7">
        <f t="shared" si="3"/>
        <v>833</v>
      </c>
      <c r="F86" s="13">
        <v>272514.55</v>
      </c>
      <c r="G86" s="7">
        <f t="shared" si="2"/>
        <v>638</v>
      </c>
      <c r="H86" s="7">
        <v>437</v>
      </c>
      <c r="I86" s="13">
        <v>267299.26</v>
      </c>
    </row>
    <row r="87" spans="1:9" ht="12.75">
      <c r="A87" s="6" t="s">
        <v>163</v>
      </c>
      <c r="B87" s="13">
        <v>1</v>
      </c>
      <c r="C87" s="13">
        <v>3498.23</v>
      </c>
      <c r="D87" s="13">
        <v>0</v>
      </c>
      <c r="E87" s="7">
        <f t="shared" si="3"/>
        <v>3498</v>
      </c>
      <c r="F87" s="13">
        <v>2300</v>
      </c>
      <c r="G87" s="7">
        <f t="shared" si="2"/>
        <v>2300</v>
      </c>
      <c r="H87" s="7">
        <v>2</v>
      </c>
      <c r="I87" s="13">
        <v>2300</v>
      </c>
    </row>
    <row r="88" spans="1:9" ht="12.75">
      <c r="A88" s="6" t="s">
        <v>164</v>
      </c>
      <c r="B88" s="13">
        <v>26</v>
      </c>
      <c r="C88" s="13">
        <v>32223.19</v>
      </c>
      <c r="D88" s="13">
        <v>841.52</v>
      </c>
      <c r="E88" s="7">
        <f t="shared" si="3"/>
        <v>1272</v>
      </c>
      <c r="F88" s="13">
        <v>21069.95</v>
      </c>
      <c r="G88" s="7">
        <f t="shared" si="2"/>
        <v>810</v>
      </c>
      <c r="H88" s="7">
        <v>30</v>
      </c>
      <c r="I88" s="13">
        <v>21069.95</v>
      </c>
    </row>
    <row r="89" spans="1:9" ht="12.75">
      <c r="A89" s="6" t="s">
        <v>165</v>
      </c>
      <c r="B89" s="13">
        <v>52</v>
      </c>
      <c r="C89" s="13">
        <v>42501.41</v>
      </c>
      <c r="D89" s="13">
        <v>1948.7</v>
      </c>
      <c r="E89" s="7">
        <f t="shared" si="3"/>
        <v>855</v>
      </c>
      <c r="F89" s="13">
        <v>31630.49</v>
      </c>
      <c r="G89" s="7">
        <f t="shared" si="2"/>
        <v>608</v>
      </c>
      <c r="H89" s="7">
        <v>51</v>
      </c>
      <c r="I89" s="13">
        <v>31197.75</v>
      </c>
    </row>
    <row r="90" spans="1:9" ht="12.75">
      <c r="A90" s="6" t="s">
        <v>166</v>
      </c>
      <c r="B90" s="13">
        <v>239</v>
      </c>
      <c r="C90" s="13">
        <v>233757.97</v>
      </c>
      <c r="D90" s="13">
        <v>20888.61</v>
      </c>
      <c r="E90" s="7">
        <f t="shared" si="3"/>
        <v>1065</v>
      </c>
      <c r="F90" s="13">
        <v>141836.82</v>
      </c>
      <c r="G90" s="7">
        <f t="shared" si="2"/>
        <v>593</v>
      </c>
      <c r="H90" s="7">
        <v>229</v>
      </c>
      <c r="I90" s="13">
        <v>138108.08</v>
      </c>
    </row>
    <row r="91" spans="1:9" ht="12.75">
      <c r="A91" s="6" t="s">
        <v>167</v>
      </c>
      <c r="B91" s="13">
        <v>31</v>
      </c>
      <c r="C91" s="13">
        <v>39262.62</v>
      </c>
      <c r="D91" s="13">
        <v>4265.75</v>
      </c>
      <c r="E91" s="7">
        <f t="shared" si="3"/>
        <v>1404</v>
      </c>
      <c r="F91" s="13">
        <v>23738.42</v>
      </c>
      <c r="G91" s="7">
        <f t="shared" si="2"/>
        <v>766</v>
      </c>
      <c r="H91" s="7">
        <v>31</v>
      </c>
      <c r="I91" s="13">
        <v>23738.42</v>
      </c>
    </row>
    <row r="92" spans="1:9" ht="12.75">
      <c r="A92" s="6" t="s">
        <v>168</v>
      </c>
      <c r="B92" s="13">
        <v>73</v>
      </c>
      <c r="C92" s="13">
        <v>59958.52</v>
      </c>
      <c r="D92" s="13">
        <v>3838.97</v>
      </c>
      <c r="E92" s="7">
        <f t="shared" si="3"/>
        <v>874</v>
      </c>
      <c r="F92" s="13">
        <v>46326.39</v>
      </c>
      <c r="G92" s="7">
        <f t="shared" si="2"/>
        <v>635</v>
      </c>
      <c r="H92" s="7">
        <v>75</v>
      </c>
      <c r="I92" s="13">
        <v>46326.39</v>
      </c>
    </row>
    <row r="93" spans="1:9" ht="12.75">
      <c r="A93" s="6" t="s">
        <v>169</v>
      </c>
      <c r="B93" s="13">
        <v>84</v>
      </c>
      <c r="C93" s="13">
        <v>115823.86</v>
      </c>
      <c r="D93" s="13">
        <v>9302.82</v>
      </c>
      <c r="E93" s="7">
        <f t="shared" si="3"/>
        <v>1490</v>
      </c>
      <c r="F93" s="13">
        <v>65456.93</v>
      </c>
      <c r="G93" s="7">
        <f t="shared" si="2"/>
        <v>779</v>
      </c>
      <c r="H93" s="7">
        <v>83</v>
      </c>
      <c r="I93" s="13">
        <v>65456.93</v>
      </c>
    </row>
    <row r="94" spans="1:9" ht="12.75">
      <c r="A94" s="6" t="s">
        <v>170</v>
      </c>
      <c r="B94" s="13">
        <v>8986</v>
      </c>
      <c r="C94" s="13">
        <v>7035046.23</v>
      </c>
      <c r="D94" s="13">
        <v>2574339.78</v>
      </c>
      <c r="E94" s="7">
        <f t="shared" si="3"/>
        <v>1069</v>
      </c>
      <c r="F94" s="13">
        <v>6498341.58</v>
      </c>
      <c r="G94" s="7">
        <f t="shared" si="2"/>
        <v>723</v>
      </c>
      <c r="H94" s="7">
        <v>9000</v>
      </c>
      <c r="I94" s="13">
        <v>6456123.56</v>
      </c>
    </row>
    <row r="95" spans="1:9" ht="12.75">
      <c r="A95" s="6" t="s">
        <v>171</v>
      </c>
      <c r="B95" s="13">
        <v>654</v>
      </c>
      <c r="C95" s="13">
        <v>461400.03</v>
      </c>
      <c r="D95" s="13">
        <v>131359.62</v>
      </c>
      <c r="E95" s="7">
        <f t="shared" si="3"/>
        <v>906</v>
      </c>
      <c r="F95" s="13">
        <v>428072.88</v>
      </c>
      <c r="G95" s="7">
        <f t="shared" si="2"/>
        <v>655</v>
      </c>
      <c r="H95" s="7">
        <v>662</v>
      </c>
      <c r="I95" s="13">
        <v>422402.84</v>
      </c>
    </row>
    <row r="96" spans="1:9" ht="12.75">
      <c r="A96" s="6" t="s">
        <v>172</v>
      </c>
      <c r="B96" s="13">
        <v>807</v>
      </c>
      <c r="C96" s="13">
        <v>689679.54</v>
      </c>
      <c r="D96" s="13">
        <v>111292.83</v>
      </c>
      <c r="E96" s="7">
        <f t="shared" si="3"/>
        <v>993</v>
      </c>
      <c r="F96" s="13">
        <v>567672.94</v>
      </c>
      <c r="G96" s="7">
        <f t="shared" si="2"/>
        <v>703</v>
      </c>
      <c r="H96" s="7">
        <v>828</v>
      </c>
      <c r="I96" s="13">
        <v>562944.53</v>
      </c>
    </row>
    <row r="97" spans="1:9" ht="12.75">
      <c r="A97" s="6" t="s">
        <v>173</v>
      </c>
      <c r="B97" s="13">
        <v>86</v>
      </c>
      <c r="C97" s="13">
        <v>73513.67</v>
      </c>
      <c r="D97" s="13">
        <v>11390.02</v>
      </c>
      <c r="E97" s="7">
        <f t="shared" si="3"/>
        <v>987</v>
      </c>
      <c r="F97" s="13">
        <v>58455.4</v>
      </c>
      <c r="G97" s="7">
        <f t="shared" si="2"/>
        <v>680</v>
      </c>
      <c r="H97" s="7">
        <v>87</v>
      </c>
      <c r="I97" s="13">
        <v>58362.14</v>
      </c>
    </row>
    <row r="98" spans="1:9" ht="12.75">
      <c r="A98" s="6" t="s">
        <v>174</v>
      </c>
      <c r="B98" s="13">
        <v>62</v>
      </c>
      <c r="C98" s="13">
        <v>52574.89</v>
      </c>
      <c r="D98" s="13">
        <v>6036.74</v>
      </c>
      <c r="E98" s="7">
        <f t="shared" si="3"/>
        <v>945</v>
      </c>
      <c r="F98" s="13">
        <v>42396.23</v>
      </c>
      <c r="G98" s="7">
        <f t="shared" si="2"/>
        <v>684</v>
      </c>
      <c r="H98" s="7">
        <v>63</v>
      </c>
      <c r="I98" s="13">
        <v>38506.95</v>
      </c>
    </row>
    <row r="99" spans="1:9" ht="12.75">
      <c r="A99" s="6" t="s">
        <v>175</v>
      </c>
      <c r="B99" s="13">
        <v>81</v>
      </c>
      <c r="C99" s="13">
        <v>79235.54</v>
      </c>
      <c r="D99" s="13">
        <v>14196.69</v>
      </c>
      <c r="E99" s="7">
        <f t="shared" si="3"/>
        <v>1153</v>
      </c>
      <c r="F99" s="13">
        <v>64145.82</v>
      </c>
      <c r="G99" s="7">
        <f t="shared" si="2"/>
        <v>792</v>
      </c>
      <c r="H99" s="7">
        <v>84</v>
      </c>
      <c r="I99" s="13">
        <v>62565.5</v>
      </c>
    </row>
    <row r="100" spans="1:9" ht="12.75">
      <c r="A100" s="6" t="s">
        <v>176</v>
      </c>
      <c r="B100" s="13">
        <v>7</v>
      </c>
      <c r="C100" s="13">
        <v>4279.45</v>
      </c>
      <c r="D100" s="13">
        <v>914.4</v>
      </c>
      <c r="E100" s="7">
        <f t="shared" si="3"/>
        <v>742</v>
      </c>
      <c r="F100" s="13">
        <v>4400.25</v>
      </c>
      <c r="G100" s="7">
        <f t="shared" si="2"/>
        <v>629</v>
      </c>
      <c r="H100" s="7">
        <v>7</v>
      </c>
      <c r="I100" s="13">
        <v>3670.49</v>
      </c>
    </row>
    <row r="101" spans="1:9" ht="12.75">
      <c r="A101" s="6" t="s">
        <v>177</v>
      </c>
      <c r="B101" s="13">
        <v>49</v>
      </c>
      <c r="C101" s="13">
        <v>50922.51</v>
      </c>
      <c r="D101" s="13">
        <v>7866.14</v>
      </c>
      <c r="E101" s="7">
        <f t="shared" si="3"/>
        <v>1200</v>
      </c>
      <c r="F101" s="13">
        <v>33326.41</v>
      </c>
      <c r="G101" s="7">
        <f t="shared" si="2"/>
        <v>680</v>
      </c>
      <c r="H101" s="7">
        <v>44</v>
      </c>
      <c r="I101" s="13">
        <v>32680.41</v>
      </c>
    </row>
    <row r="102" spans="1:9" ht="12.75">
      <c r="A102" s="6" t="s">
        <v>178</v>
      </c>
      <c r="B102" s="13">
        <v>13</v>
      </c>
      <c r="C102" s="13">
        <v>17360.18</v>
      </c>
      <c r="D102" s="13">
        <v>5699.49</v>
      </c>
      <c r="E102" s="7">
        <f t="shared" si="3"/>
        <v>1774</v>
      </c>
      <c r="F102" s="13">
        <v>14596.88</v>
      </c>
      <c r="G102" s="7">
        <f t="shared" si="2"/>
        <v>1123</v>
      </c>
      <c r="H102" s="7">
        <v>13</v>
      </c>
      <c r="I102" s="13">
        <v>13538.53</v>
      </c>
    </row>
    <row r="103" spans="1:9" ht="12.75">
      <c r="A103" s="6" t="s">
        <v>179</v>
      </c>
      <c r="B103" s="13">
        <v>82</v>
      </c>
      <c r="C103" s="13">
        <v>59600.12</v>
      </c>
      <c r="D103" s="13">
        <v>16316.32</v>
      </c>
      <c r="E103" s="7">
        <f t="shared" si="3"/>
        <v>926</v>
      </c>
      <c r="F103" s="13">
        <v>49811.1</v>
      </c>
      <c r="G103" s="7">
        <f t="shared" si="2"/>
        <v>607</v>
      </c>
      <c r="H103" s="7">
        <v>80</v>
      </c>
      <c r="I103" s="13">
        <v>46925.98</v>
      </c>
    </row>
    <row r="104" spans="2:9" ht="13.5" thickBot="1">
      <c r="B104" s="11">
        <f>SUM(B10:B103)</f>
        <v>34463</v>
      </c>
      <c r="C104" s="11">
        <f>SUM(C10:C103)</f>
        <v>27402884.81000001</v>
      </c>
      <c r="D104" s="11">
        <f>SUM(D10:D103)</f>
        <v>7444991.680000001</v>
      </c>
      <c r="E104" s="2">
        <f t="shared" si="3"/>
        <v>1011</v>
      </c>
      <c r="F104" s="11">
        <f>SUM(F10:F103)</f>
        <v>23663592.409999996</v>
      </c>
      <c r="G104" s="2">
        <f>ROUND(F104/B104,0)</f>
        <v>687</v>
      </c>
      <c r="H104" s="11">
        <f>SUM(H10:H103)</f>
        <v>34617</v>
      </c>
      <c r="I104" s="11">
        <f>SUM(I10:I103)</f>
        <v>23475004.01</v>
      </c>
    </row>
    <row r="105" spans="7:8" ht="13.5" thickTop="1">
      <c r="G105" s="4"/>
      <c r="H105" s="4"/>
    </row>
    <row r="106" spans="1:6" ht="12.75">
      <c r="A106" t="s">
        <v>444</v>
      </c>
      <c r="B106" s="12"/>
      <c r="C106" s="12"/>
      <c r="D106" s="12"/>
      <c r="E106" s="3"/>
      <c r="F106" s="12">
        <f>C104+D104-F104</f>
        <v>11184284.080000013</v>
      </c>
    </row>
    <row r="107" spans="1:6" ht="12.75">
      <c r="A107" t="s">
        <v>17</v>
      </c>
      <c r="F107" s="14">
        <f>F104-I104</f>
        <v>188588.39999999478</v>
      </c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0</v>
      </c>
      <c r="I1" s="37">
        <v>39752</v>
      </c>
    </row>
    <row r="2" spans="1:9" ht="12.75">
      <c r="A2" s="8" t="s">
        <v>1</v>
      </c>
      <c r="I2" s="14"/>
    </row>
    <row r="4" spans="1:9" ht="18">
      <c r="A4" s="1" t="s">
        <v>449</v>
      </c>
      <c r="I4" s="18"/>
    </row>
    <row r="7" ht="15.75">
      <c r="A7" s="5" t="s">
        <v>180</v>
      </c>
    </row>
    <row r="9" spans="1:9" ht="25.5">
      <c r="A9" s="15" t="s">
        <v>19</v>
      </c>
      <c r="B9" s="16" t="s">
        <v>456</v>
      </c>
      <c r="C9" s="16" t="s">
        <v>443</v>
      </c>
      <c r="D9" s="16" t="s">
        <v>442</v>
      </c>
      <c r="E9" s="17" t="s">
        <v>20</v>
      </c>
      <c r="F9" s="16" t="s">
        <v>7</v>
      </c>
      <c r="G9" s="17" t="s">
        <v>21</v>
      </c>
      <c r="H9" s="16" t="s">
        <v>455</v>
      </c>
      <c r="I9" s="16" t="s">
        <v>9</v>
      </c>
    </row>
    <row r="10" spans="1:9" ht="12.75">
      <c r="A10" s="6" t="s">
        <v>181</v>
      </c>
      <c r="B10" s="13">
        <v>121</v>
      </c>
      <c r="C10" s="13">
        <v>88666.96</v>
      </c>
      <c r="D10" s="13">
        <v>6768.7</v>
      </c>
      <c r="E10" s="7">
        <f>ROUND((C10+D10)/B10,0)</f>
        <v>789</v>
      </c>
      <c r="F10" s="13">
        <v>65926.17</v>
      </c>
      <c r="G10" s="7">
        <f>ROUND(F10/B10,0)</f>
        <v>545</v>
      </c>
      <c r="H10" s="7">
        <v>123</v>
      </c>
      <c r="I10" s="13">
        <v>65926.17</v>
      </c>
    </row>
    <row r="11" spans="1:9" ht="12.75">
      <c r="A11" s="6" t="s">
        <v>182</v>
      </c>
      <c r="B11" s="13">
        <v>234</v>
      </c>
      <c r="C11" s="13">
        <v>181947.41</v>
      </c>
      <c r="D11" s="13">
        <v>22371.1</v>
      </c>
      <c r="E11" s="7">
        <f aca="true" t="shared" si="0" ref="E11:E65">ROUND((C11+D11)/B11,0)</f>
        <v>873</v>
      </c>
      <c r="F11" s="13">
        <v>140477.7</v>
      </c>
      <c r="G11" s="7">
        <f aca="true" t="shared" si="1" ref="G11:G41">ROUND(F11/B11,0)</f>
        <v>600</v>
      </c>
      <c r="H11" s="7">
        <v>225</v>
      </c>
      <c r="I11" s="13">
        <v>138719.53</v>
      </c>
    </row>
    <row r="12" spans="1:9" ht="12.75">
      <c r="A12" s="6" t="s">
        <v>183</v>
      </c>
      <c r="B12" s="13">
        <v>364</v>
      </c>
      <c r="C12" s="13">
        <v>242656.77</v>
      </c>
      <c r="D12" s="13">
        <v>81172.81</v>
      </c>
      <c r="E12" s="7">
        <f t="shared" si="0"/>
        <v>890</v>
      </c>
      <c r="F12" s="13">
        <v>219721.76</v>
      </c>
      <c r="G12" s="7">
        <f t="shared" si="1"/>
        <v>604</v>
      </c>
      <c r="H12" s="7">
        <v>348</v>
      </c>
      <c r="I12" s="13">
        <v>211210.53</v>
      </c>
    </row>
    <row r="13" spans="1:9" ht="12.75">
      <c r="A13" s="6" t="s">
        <v>184</v>
      </c>
      <c r="B13" s="13">
        <v>92</v>
      </c>
      <c r="C13" s="13">
        <v>86730.49</v>
      </c>
      <c r="D13" s="13">
        <v>4087.54</v>
      </c>
      <c r="E13" s="7">
        <f t="shared" si="0"/>
        <v>987</v>
      </c>
      <c r="F13" s="13">
        <v>54535.15</v>
      </c>
      <c r="G13" s="7">
        <f t="shared" si="1"/>
        <v>593</v>
      </c>
      <c r="H13" s="7">
        <v>94</v>
      </c>
      <c r="I13" s="13">
        <v>54535.15</v>
      </c>
    </row>
    <row r="14" spans="1:9" ht="12.75">
      <c r="A14" s="6" t="s">
        <v>185</v>
      </c>
      <c r="B14" s="13">
        <v>37</v>
      </c>
      <c r="C14" s="13">
        <v>38303.71</v>
      </c>
      <c r="D14" s="13">
        <v>688.28</v>
      </c>
      <c r="E14" s="7">
        <f t="shared" si="0"/>
        <v>1054</v>
      </c>
      <c r="F14" s="13">
        <v>25412.93</v>
      </c>
      <c r="G14" s="7">
        <f t="shared" si="1"/>
        <v>687</v>
      </c>
      <c r="H14" s="7">
        <v>41</v>
      </c>
      <c r="I14" s="13">
        <v>25412.93</v>
      </c>
    </row>
    <row r="15" spans="1:9" ht="12.75">
      <c r="A15" s="6" t="s">
        <v>186</v>
      </c>
      <c r="B15" s="13">
        <v>108</v>
      </c>
      <c r="C15" s="13">
        <v>96806.91</v>
      </c>
      <c r="D15" s="13">
        <v>8258.53</v>
      </c>
      <c r="E15" s="7">
        <f t="shared" si="0"/>
        <v>973</v>
      </c>
      <c r="F15" s="13">
        <v>73122.23</v>
      </c>
      <c r="G15" s="7">
        <f t="shared" si="1"/>
        <v>677</v>
      </c>
      <c r="H15" s="7">
        <v>110</v>
      </c>
      <c r="I15" s="13">
        <v>72625.52</v>
      </c>
    </row>
    <row r="16" spans="1:9" ht="12.75">
      <c r="A16" s="6" t="s">
        <v>187</v>
      </c>
      <c r="B16" s="13">
        <v>400</v>
      </c>
      <c r="C16" s="13">
        <v>243999.95</v>
      </c>
      <c r="D16" s="13">
        <v>72293.74</v>
      </c>
      <c r="E16" s="7">
        <f t="shared" si="0"/>
        <v>791</v>
      </c>
      <c r="F16" s="13">
        <v>227113.13</v>
      </c>
      <c r="G16" s="7">
        <f t="shared" si="1"/>
        <v>568</v>
      </c>
      <c r="H16" s="7">
        <v>400</v>
      </c>
      <c r="I16" s="13">
        <v>225034.76</v>
      </c>
    </row>
    <row r="17" spans="1:9" ht="12.75">
      <c r="A17" s="6" t="s">
        <v>188</v>
      </c>
      <c r="B17" s="13">
        <v>74</v>
      </c>
      <c r="C17" s="13">
        <v>61649.39</v>
      </c>
      <c r="D17" s="13">
        <v>7706.83</v>
      </c>
      <c r="E17" s="7">
        <f t="shared" si="0"/>
        <v>937</v>
      </c>
      <c r="F17" s="13">
        <v>47553.18</v>
      </c>
      <c r="G17" s="7">
        <f t="shared" si="1"/>
        <v>643</v>
      </c>
      <c r="H17" s="7">
        <v>72</v>
      </c>
      <c r="I17" s="13">
        <v>47509.93</v>
      </c>
    </row>
    <row r="18" spans="1:9" ht="12.75">
      <c r="A18" s="6" t="s">
        <v>189</v>
      </c>
      <c r="B18" s="13">
        <v>181</v>
      </c>
      <c r="C18" s="13">
        <v>145211.58</v>
      </c>
      <c r="D18" s="13">
        <v>40204.11</v>
      </c>
      <c r="E18" s="7">
        <f t="shared" si="0"/>
        <v>1024</v>
      </c>
      <c r="F18" s="13">
        <v>113005.34</v>
      </c>
      <c r="G18" s="7">
        <f t="shared" si="1"/>
        <v>624</v>
      </c>
      <c r="H18" s="7">
        <v>185</v>
      </c>
      <c r="I18" s="13">
        <v>112126.5</v>
      </c>
    </row>
    <row r="19" spans="1:9" ht="12.75">
      <c r="A19" s="6" t="s">
        <v>190</v>
      </c>
      <c r="B19" s="13">
        <v>305</v>
      </c>
      <c r="C19" s="13">
        <v>199787.37</v>
      </c>
      <c r="D19" s="13">
        <v>69012.87</v>
      </c>
      <c r="E19" s="7">
        <f t="shared" si="0"/>
        <v>881</v>
      </c>
      <c r="F19" s="13">
        <v>197750.52</v>
      </c>
      <c r="G19" s="7">
        <f t="shared" si="1"/>
        <v>648</v>
      </c>
      <c r="H19" s="7">
        <v>299</v>
      </c>
      <c r="I19" s="13">
        <v>194387.91</v>
      </c>
    </row>
    <row r="20" spans="1:9" ht="12.75">
      <c r="A20" s="6" t="s">
        <v>191</v>
      </c>
      <c r="B20" s="13">
        <v>167</v>
      </c>
      <c r="C20" s="13">
        <v>114668.91</v>
      </c>
      <c r="D20" s="13">
        <v>9361.92</v>
      </c>
      <c r="E20" s="7">
        <f t="shared" si="0"/>
        <v>743</v>
      </c>
      <c r="F20" s="13">
        <v>91355.37</v>
      </c>
      <c r="G20" s="7">
        <f t="shared" si="1"/>
        <v>547</v>
      </c>
      <c r="H20" s="7">
        <v>162</v>
      </c>
      <c r="I20" s="13">
        <v>91147.76</v>
      </c>
    </row>
    <row r="21" spans="1:9" ht="12.75">
      <c r="A21" s="6" t="s">
        <v>192</v>
      </c>
      <c r="B21" s="13">
        <v>257</v>
      </c>
      <c r="C21" s="13">
        <v>252021.53</v>
      </c>
      <c r="D21" s="13">
        <v>44671.02</v>
      </c>
      <c r="E21" s="7">
        <f t="shared" si="0"/>
        <v>1154</v>
      </c>
      <c r="F21" s="13">
        <v>178192.05</v>
      </c>
      <c r="G21" s="7">
        <f t="shared" si="1"/>
        <v>693</v>
      </c>
      <c r="H21" s="7">
        <v>261</v>
      </c>
      <c r="I21" s="13">
        <v>177242.06</v>
      </c>
    </row>
    <row r="22" spans="1:9" ht="12.75">
      <c r="A22" s="6" t="s">
        <v>193</v>
      </c>
      <c r="B22" s="13">
        <v>31</v>
      </c>
      <c r="C22" s="13">
        <v>16048.67</v>
      </c>
      <c r="D22" s="13">
        <v>701.58</v>
      </c>
      <c r="E22" s="7">
        <f t="shared" si="0"/>
        <v>540</v>
      </c>
      <c r="F22" s="13">
        <v>13578.25</v>
      </c>
      <c r="G22" s="7">
        <f t="shared" si="1"/>
        <v>438</v>
      </c>
      <c r="H22" s="7">
        <v>31</v>
      </c>
      <c r="I22" s="13">
        <v>13578.25</v>
      </c>
    </row>
    <row r="23" spans="1:9" ht="12.75">
      <c r="A23" s="6" t="s">
        <v>194</v>
      </c>
      <c r="B23" s="13">
        <v>73</v>
      </c>
      <c r="C23" s="13">
        <v>75309.67</v>
      </c>
      <c r="D23" s="13">
        <v>888.73</v>
      </c>
      <c r="E23" s="7">
        <f t="shared" si="0"/>
        <v>1044</v>
      </c>
      <c r="F23" s="13">
        <v>47950.42</v>
      </c>
      <c r="G23" s="7">
        <f t="shared" si="1"/>
        <v>657</v>
      </c>
      <c r="H23" s="7">
        <v>74</v>
      </c>
      <c r="I23" s="13">
        <v>47950.42</v>
      </c>
    </row>
    <row r="24" spans="1:9" ht="12.75">
      <c r="A24" s="6" t="s">
        <v>195</v>
      </c>
      <c r="B24" s="13">
        <v>499</v>
      </c>
      <c r="C24" s="13">
        <v>372523.91</v>
      </c>
      <c r="D24" s="13">
        <v>127114.46</v>
      </c>
      <c r="E24" s="7">
        <f t="shared" si="0"/>
        <v>1001</v>
      </c>
      <c r="F24" s="13">
        <v>326866.37</v>
      </c>
      <c r="G24" s="7">
        <f t="shared" si="1"/>
        <v>655</v>
      </c>
      <c r="H24" s="7">
        <v>503</v>
      </c>
      <c r="I24" s="13">
        <v>319550.26</v>
      </c>
    </row>
    <row r="25" spans="1:9" ht="12.75">
      <c r="A25" s="6" t="s">
        <v>196</v>
      </c>
      <c r="B25" s="13">
        <v>236</v>
      </c>
      <c r="C25" s="13">
        <v>130284.09</v>
      </c>
      <c r="D25" s="13">
        <v>31006.62</v>
      </c>
      <c r="E25" s="7">
        <f t="shared" si="0"/>
        <v>683</v>
      </c>
      <c r="F25" s="13">
        <v>119637.6</v>
      </c>
      <c r="G25" s="7">
        <f t="shared" si="1"/>
        <v>507</v>
      </c>
      <c r="H25" s="7">
        <v>227</v>
      </c>
      <c r="I25" s="13">
        <v>118974.53</v>
      </c>
    </row>
    <row r="26" spans="1:9" ht="12.75">
      <c r="A26" s="6" t="s">
        <v>197</v>
      </c>
      <c r="B26" s="13">
        <v>100</v>
      </c>
      <c r="C26" s="13">
        <v>92848.17</v>
      </c>
      <c r="D26" s="13">
        <v>8265.11</v>
      </c>
      <c r="E26" s="7">
        <f t="shared" si="0"/>
        <v>1011</v>
      </c>
      <c r="F26" s="13">
        <v>61366.26</v>
      </c>
      <c r="G26" s="7">
        <f t="shared" si="1"/>
        <v>614</v>
      </c>
      <c r="H26" s="7">
        <v>99</v>
      </c>
      <c r="I26" s="13">
        <v>61366.26</v>
      </c>
    </row>
    <row r="27" spans="1:9" ht="12.75">
      <c r="A27" s="6" t="s">
        <v>198</v>
      </c>
      <c r="B27" s="13">
        <v>1500</v>
      </c>
      <c r="C27" s="13">
        <v>1122969.3</v>
      </c>
      <c r="D27" s="13">
        <v>242911.58</v>
      </c>
      <c r="E27" s="7">
        <f t="shared" si="0"/>
        <v>911</v>
      </c>
      <c r="F27" s="13">
        <v>933430.42</v>
      </c>
      <c r="G27" s="7">
        <f t="shared" si="1"/>
        <v>622</v>
      </c>
      <c r="H27" s="7">
        <v>1506</v>
      </c>
      <c r="I27" s="13">
        <v>923035.28</v>
      </c>
    </row>
    <row r="28" spans="1:9" ht="12.75">
      <c r="A28" s="6" t="s">
        <v>199</v>
      </c>
      <c r="B28" s="13">
        <v>82</v>
      </c>
      <c r="C28" s="13">
        <v>67378.55</v>
      </c>
      <c r="D28" s="13">
        <v>11016.87</v>
      </c>
      <c r="E28" s="7">
        <f t="shared" si="0"/>
        <v>956</v>
      </c>
      <c r="F28" s="13">
        <v>57216.82</v>
      </c>
      <c r="G28" s="7">
        <f t="shared" si="1"/>
        <v>698</v>
      </c>
      <c r="H28" s="7">
        <v>82</v>
      </c>
      <c r="I28" s="13">
        <v>57216.82</v>
      </c>
    </row>
    <row r="29" spans="1:9" ht="12.75">
      <c r="A29" s="6" t="s">
        <v>200</v>
      </c>
      <c r="B29" s="13">
        <v>67</v>
      </c>
      <c r="C29" s="13">
        <v>46255.86</v>
      </c>
      <c r="D29" s="13">
        <v>3528.75</v>
      </c>
      <c r="E29" s="7">
        <f t="shared" si="0"/>
        <v>743</v>
      </c>
      <c r="F29" s="13">
        <v>38684.21</v>
      </c>
      <c r="G29" s="7">
        <f t="shared" si="1"/>
        <v>577</v>
      </c>
      <c r="H29" s="7">
        <v>69</v>
      </c>
      <c r="I29" s="13">
        <v>38178.49</v>
      </c>
    </row>
    <row r="30" spans="1:9" ht="12.75">
      <c r="A30" s="6" t="s">
        <v>201</v>
      </c>
      <c r="B30" s="13">
        <v>227</v>
      </c>
      <c r="C30" s="13">
        <v>170594.58</v>
      </c>
      <c r="D30" s="13">
        <v>27695.44</v>
      </c>
      <c r="E30" s="7">
        <f t="shared" si="0"/>
        <v>874</v>
      </c>
      <c r="F30" s="13">
        <v>136182.1</v>
      </c>
      <c r="G30" s="7">
        <f t="shared" si="1"/>
        <v>600</v>
      </c>
      <c r="H30" s="7">
        <v>228</v>
      </c>
      <c r="I30" s="13">
        <v>134694.27</v>
      </c>
    </row>
    <row r="31" spans="1:9" ht="12.75">
      <c r="A31" s="6" t="s">
        <v>202</v>
      </c>
      <c r="B31" s="13">
        <v>216</v>
      </c>
      <c r="C31" s="13">
        <v>218278.04</v>
      </c>
      <c r="D31" s="13">
        <v>24167.16</v>
      </c>
      <c r="E31" s="7">
        <f t="shared" si="0"/>
        <v>1122</v>
      </c>
      <c r="F31" s="13">
        <v>165200.07</v>
      </c>
      <c r="G31" s="7">
        <f t="shared" si="1"/>
        <v>765</v>
      </c>
      <c r="H31" s="7">
        <v>218</v>
      </c>
      <c r="I31" s="13">
        <v>164474.39</v>
      </c>
    </row>
    <row r="32" spans="1:9" ht="12.75">
      <c r="A32" s="6" t="s">
        <v>203</v>
      </c>
      <c r="B32" s="13">
        <v>170</v>
      </c>
      <c r="C32" s="13">
        <v>122568.82</v>
      </c>
      <c r="D32" s="13">
        <v>34855.17</v>
      </c>
      <c r="E32" s="7">
        <f t="shared" si="0"/>
        <v>926</v>
      </c>
      <c r="F32" s="13">
        <v>118016.29</v>
      </c>
      <c r="G32" s="7">
        <f t="shared" si="1"/>
        <v>694</v>
      </c>
      <c r="H32" s="7">
        <v>167</v>
      </c>
      <c r="I32" s="13">
        <v>114769.32</v>
      </c>
    </row>
    <row r="33" spans="1:9" ht="12.75">
      <c r="A33" s="6" t="s">
        <v>204</v>
      </c>
      <c r="B33" s="13">
        <v>462</v>
      </c>
      <c r="C33" s="13">
        <v>337708.32</v>
      </c>
      <c r="D33" s="13">
        <v>60799.36</v>
      </c>
      <c r="E33" s="7">
        <f t="shared" si="0"/>
        <v>863</v>
      </c>
      <c r="F33" s="13">
        <v>280250.56</v>
      </c>
      <c r="G33" s="7">
        <f t="shared" si="1"/>
        <v>607</v>
      </c>
      <c r="H33" s="7">
        <v>462</v>
      </c>
      <c r="I33" s="13">
        <v>277691.91</v>
      </c>
    </row>
    <row r="34" spans="1:9" ht="12.75">
      <c r="A34" s="6" t="s">
        <v>205</v>
      </c>
      <c r="B34" s="13">
        <v>166</v>
      </c>
      <c r="C34" s="13">
        <v>90724.06</v>
      </c>
      <c r="D34" s="13">
        <v>27355.11</v>
      </c>
      <c r="E34" s="7">
        <f t="shared" si="0"/>
        <v>711</v>
      </c>
      <c r="F34" s="13">
        <v>89215.19</v>
      </c>
      <c r="G34" s="7">
        <f t="shared" si="1"/>
        <v>537</v>
      </c>
      <c r="H34" s="7">
        <v>164</v>
      </c>
      <c r="I34" s="13">
        <v>88551.57</v>
      </c>
    </row>
    <row r="35" spans="1:9" ht="12.75">
      <c r="A35" s="6" t="s">
        <v>206</v>
      </c>
      <c r="B35" s="13">
        <v>269</v>
      </c>
      <c r="C35" s="13">
        <v>154328.17</v>
      </c>
      <c r="D35" s="13">
        <v>57626.83</v>
      </c>
      <c r="E35" s="7">
        <f t="shared" si="0"/>
        <v>788</v>
      </c>
      <c r="F35" s="13">
        <v>158286.24</v>
      </c>
      <c r="G35" s="7">
        <f t="shared" si="1"/>
        <v>588</v>
      </c>
      <c r="H35" s="7">
        <v>275</v>
      </c>
      <c r="I35" s="13">
        <v>156331.9</v>
      </c>
    </row>
    <row r="36" spans="1:9" ht="12.75">
      <c r="A36" s="6" t="s">
        <v>207</v>
      </c>
      <c r="B36" s="13">
        <v>194</v>
      </c>
      <c r="C36" s="13">
        <v>102946.18</v>
      </c>
      <c r="D36" s="13">
        <v>115605.71</v>
      </c>
      <c r="E36" s="7">
        <f t="shared" si="0"/>
        <v>1127</v>
      </c>
      <c r="F36" s="13">
        <v>160389.1</v>
      </c>
      <c r="G36" s="7">
        <f t="shared" si="1"/>
        <v>827</v>
      </c>
      <c r="H36" s="7">
        <v>176</v>
      </c>
      <c r="I36" s="13">
        <v>102670.78</v>
      </c>
    </row>
    <row r="37" spans="1:9" ht="12.75">
      <c r="A37" s="6" t="s">
        <v>208</v>
      </c>
      <c r="B37" s="13">
        <v>475</v>
      </c>
      <c r="C37" s="13">
        <v>316905.39</v>
      </c>
      <c r="D37" s="13">
        <v>71358.04</v>
      </c>
      <c r="E37" s="7">
        <f t="shared" si="0"/>
        <v>817</v>
      </c>
      <c r="F37" s="13">
        <v>259664.52</v>
      </c>
      <c r="G37" s="7">
        <f t="shared" si="1"/>
        <v>547</v>
      </c>
      <c r="H37" s="7">
        <v>473</v>
      </c>
      <c r="I37" s="13">
        <v>257009.22</v>
      </c>
    </row>
    <row r="38" spans="1:9" ht="12.75">
      <c r="A38" s="6" t="s">
        <v>209</v>
      </c>
      <c r="B38" s="13">
        <v>46</v>
      </c>
      <c r="C38" s="13">
        <v>38037.71</v>
      </c>
      <c r="D38" s="13">
        <v>5179.32</v>
      </c>
      <c r="E38" s="7">
        <f t="shared" si="0"/>
        <v>940</v>
      </c>
      <c r="F38" s="13">
        <v>29488.28</v>
      </c>
      <c r="G38" s="7">
        <f t="shared" si="1"/>
        <v>641</v>
      </c>
      <c r="H38" s="7">
        <v>47</v>
      </c>
      <c r="I38" s="13">
        <v>29058.56</v>
      </c>
    </row>
    <row r="39" spans="1:9" ht="12.75">
      <c r="A39" s="6" t="s">
        <v>210</v>
      </c>
      <c r="B39" s="13">
        <v>20</v>
      </c>
      <c r="C39" s="13">
        <v>25546.9</v>
      </c>
      <c r="D39" s="13">
        <v>0</v>
      </c>
      <c r="E39" s="7">
        <f t="shared" si="0"/>
        <v>1277</v>
      </c>
      <c r="F39" s="13">
        <v>17058.19</v>
      </c>
      <c r="G39" s="7">
        <f t="shared" si="1"/>
        <v>853</v>
      </c>
      <c r="H39" s="7">
        <v>21</v>
      </c>
      <c r="I39" s="13">
        <v>17058.19</v>
      </c>
    </row>
    <row r="40" spans="1:9" ht="12.75">
      <c r="A40" s="6" t="s">
        <v>211</v>
      </c>
      <c r="B40" s="13">
        <v>109</v>
      </c>
      <c r="C40" s="13">
        <v>68818.23</v>
      </c>
      <c r="D40" s="13">
        <v>21728.15</v>
      </c>
      <c r="E40" s="7">
        <f t="shared" si="0"/>
        <v>831</v>
      </c>
      <c r="F40" s="13">
        <v>62701.5</v>
      </c>
      <c r="G40" s="7">
        <f t="shared" si="1"/>
        <v>575</v>
      </c>
      <c r="H40" s="7">
        <v>109</v>
      </c>
      <c r="I40" s="13">
        <v>62310.96</v>
      </c>
    </row>
    <row r="41" spans="1:9" ht="12.75">
      <c r="A41" s="6" t="s">
        <v>212</v>
      </c>
      <c r="B41" s="13">
        <v>79</v>
      </c>
      <c r="C41" s="13">
        <v>73996.77</v>
      </c>
      <c r="D41" s="13">
        <v>2823.01</v>
      </c>
      <c r="E41" s="7">
        <f t="shared" si="0"/>
        <v>972</v>
      </c>
      <c r="F41" s="13">
        <v>54868.65</v>
      </c>
      <c r="G41" s="7">
        <f t="shared" si="1"/>
        <v>695</v>
      </c>
      <c r="H41" s="7">
        <v>87</v>
      </c>
      <c r="I41" s="13">
        <v>54868.65</v>
      </c>
    </row>
    <row r="42" spans="1:9" ht="12.75">
      <c r="A42" s="6" t="s">
        <v>213</v>
      </c>
      <c r="B42" s="13">
        <v>180</v>
      </c>
      <c r="C42" s="13">
        <v>169613.54</v>
      </c>
      <c r="D42" s="13">
        <v>8366.63</v>
      </c>
      <c r="E42" s="7">
        <f t="shared" si="0"/>
        <v>989</v>
      </c>
      <c r="F42" s="13">
        <v>119829.32</v>
      </c>
      <c r="G42" s="7">
        <f aca="true" t="shared" si="2" ref="G42:G64">ROUND(F42/B42,0)</f>
        <v>666</v>
      </c>
      <c r="H42" s="7">
        <v>182</v>
      </c>
      <c r="I42" s="13">
        <v>118232.29</v>
      </c>
    </row>
    <row r="43" spans="1:9" ht="12.75">
      <c r="A43" s="6" t="s">
        <v>214</v>
      </c>
      <c r="B43" s="13">
        <v>565</v>
      </c>
      <c r="C43" s="13">
        <v>536462.47</v>
      </c>
      <c r="D43" s="13">
        <v>58191.3</v>
      </c>
      <c r="E43" s="7">
        <f t="shared" si="0"/>
        <v>1052</v>
      </c>
      <c r="F43" s="13">
        <v>415648.63</v>
      </c>
      <c r="G43" s="7">
        <f t="shared" si="2"/>
        <v>736</v>
      </c>
      <c r="H43" s="7">
        <v>588</v>
      </c>
      <c r="I43" s="13">
        <v>415299.76</v>
      </c>
    </row>
    <row r="44" spans="1:9" ht="12.75">
      <c r="A44" s="6" t="s">
        <v>215</v>
      </c>
      <c r="B44" s="13">
        <v>461</v>
      </c>
      <c r="C44" s="13">
        <v>325462.74</v>
      </c>
      <c r="D44" s="13">
        <v>72783.69</v>
      </c>
      <c r="E44" s="7">
        <f t="shared" si="0"/>
        <v>864</v>
      </c>
      <c r="F44" s="13">
        <v>282088.51</v>
      </c>
      <c r="G44" s="7">
        <f t="shared" si="2"/>
        <v>612</v>
      </c>
      <c r="H44" s="7">
        <v>460</v>
      </c>
      <c r="I44" s="13">
        <v>279500.97</v>
      </c>
    </row>
    <row r="45" spans="1:9" ht="12.75">
      <c r="A45" s="6" t="s">
        <v>216</v>
      </c>
      <c r="B45" s="13">
        <v>460</v>
      </c>
      <c r="C45" s="13">
        <v>322910.16</v>
      </c>
      <c r="D45" s="13">
        <v>53886.97</v>
      </c>
      <c r="E45" s="7">
        <f t="shared" si="0"/>
        <v>819</v>
      </c>
      <c r="F45" s="13">
        <v>260730.37</v>
      </c>
      <c r="G45" s="7">
        <f t="shared" si="2"/>
        <v>567</v>
      </c>
      <c r="H45" s="7">
        <v>445</v>
      </c>
      <c r="I45" s="13">
        <v>257304.72</v>
      </c>
    </row>
    <row r="46" spans="1:9" ht="12.75">
      <c r="A46" s="6" t="s">
        <v>217</v>
      </c>
      <c r="B46" s="13">
        <v>88</v>
      </c>
      <c r="C46" s="13">
        <v>62451.65</v>
      </c>
      <c r="D46" s="13">
        <v>12482.12</v>
      </c>
      <c r="E46" s="7">
        <f t="shared" si="0"/>
        <v>852</v>
      </c>
      <c r="F46" s="13">
        <v>59339.64</v>
      </c>
      <c r="G46" s="7">
        <f t="shared" si="2"/>
        <v>674</v>
      </c>
      <c r="H46" s="7">
        <v>91</v>
      </c>
      <c r="I46" s="13">
        <v>58986.33</v>
      </c>
    </row>
    <row r="47" spans="1:9" ht="12.75">
      <c r="A47" s="6" t="s">
        <v>218</v>
      </c>
      <c r="B47" s="13">
        <v>71</v>
      </c>
      <c r="C47" s="13">
        <v>48742.51</v>
      </c>
      <c r="D47" s="13">
        <v>5162.89</v>
      </c>
      <c r="E47" s="7">
        <f t="shared" si="0"/>
        <v>759</v>
      </c>
      <c r="F47" s="13">
        <v>40690.94</v>
      </c>
      <c r="G47" s="7">
        <f t="shared" si="2"/>
        <v>573</v>
      </c>
      <c r="H47" s="7">
        <v>71</v>
      </c>
      <c r="I47" s="13">
        <v>38786.13</v>
      </c>
    </row>
    <row r="48" spans="1:9" ht="12.75">
      <c r="A48" s="6" t="s">
        <v>219</v>
      </c>
      <c r="B48" s="13">
        <v>857</v>
      </c>
      <c r="C48" s="13">
        <v>718208.67</v>
      </c>
      <c r="D48" s="13">
        <v>135735.7</v>
      </c>
      <c r="E48" s="7">
        <f t="shared" si="0"/>
        <v>996</v>
      </c>
      <c r="F48" s="13">
        <v>591017.68</v>
      </c>
      <c r="G48" s="7">
        <f t="shared" si="2"/>
        <v>690</v>
      </c>
      <c r="H48" s="7">
        <v>862</v>
      </c>
      <c r="I48" s="13">
        <v>579874.81</v>
      </c>
    </row>
    <row r="49" spans="1:9" ht="12.75">
      <c r="A49" s="6" t="s">
        <v>220</v>
      </c>
      <c r="B49" s="13">
        <v>291</v>
      </c>
      <c r="C49" s="13">
        <v>245328.58</v>
      </c>
      <c r="D49" s="13">
        <v>24210.25</v>
      </c>
      <c r="E49" s="7">
        <f t="shared" si="0"/>
        <v>926</v>
      </c>
      <c r="F49" s="13">
        <v>186041.94</v>
      </c>
      <c r="G49" s="7">
        <f t="shared" si="2"/>
        <v>639</v>
      </c>
      <c r="H49" s="7">
        <v>291</v>
      </c>
      <c r="I49" s="13">
        <v>184672.1</v>
      </c>
    </row>
    <row r="50" spans="1:9" ht="12.75">
      <c r="A50" s="6" t="s">
        <v>221</v>
      </c>
      <c r="B50" s="13">
        <v>1358</v>
      </c>
      <c r="C50" s="13">
        <v>914835.72</v>
      </c>
      <c r="D50" s="13">
        <v>267386.46</v>
      </c>
      <c r="E50" s="7">
        <f t="shared" si="0"/>
        <v>871</v>
      </c>
      <c r="F50" s="13">
        <v>820421.26</v>
      </c>
      <c r="G50" s="7">
        <f t="shared" si="2"/>
        <v>604</v>
      </c>
      <c r="H50" s="7">
        <v>1338</v>
      </c>
      <c r="I50" s="13">
        <v>807269.9</v>
      </c>
    </row>
    <row r="51" spans="1:9" ht="12.75">
      <c r="A51" s="6" t="s">
        <v>222</v>
      </c>
      <c r="B51" s="13">
        <v>56</v>
      </c>
      <c r="C51" s="13">
        <v>40022.55</v>
      </c>
      <c r="D51" s="13">
        <v>5999.32</v>
      </c>
      <c r="E51" s="7">
        <f t="shared" si="0"/>
        <v>822</v>
      </c>
      <c r="F51" s="13">
        <v>34673.97</v>
      </c>
      <c r="G51" s="7">
        <f t="shared" si="2"/>
        <v>619</v>
      </c>
      <c r="H51" s="7">
        <v>60</v>
      </c>
      <c r="I51" s="13">
        <v>34673.97</v>
      </c>
    </row>
    <row r="52" spans="1:9" ht="12.75">
      <c r="A52" s="6" t="s">
        <v>223</v>
      </c>
      <c r="B52" s="13">
        <v>239</v>
      </c>
      <c r="C52" s="13">
        <v>170190.94</v>
      </c>
      <c r="D52" s="13">
        <v>53476.87</v>
      </c>
      <c r="E52" s="7">
        <f t="shared" si="0"/>
        <v>936</v>
      </c>
      <c r="F52" s="13">
        <v>134089.98</v>
      </c>
      <c r="G52" s="7">
        <f t="shared" si="2"/>
        <v>561</v>
      </c>
      <c r="H52" s="7">
        <v>231</v>
      </c>
      <c r="I52" s="13">
        <v>130594.23</v>
      </c>
    </row>
    <row r="53" spans="1:9" ht="12.75">
      <c r="A53" s="6" t="s">
        <v>224</v>
      </c>
      <c r="B53" s="13">
        <v>91</v>
      </c>
      <c r="C53" s="13">
        <v>94118.62</v>
      </c>
      <c r="D53" s="13">
        <v>3143.2</v>
      </c>
      <c r="E53" s="7">
        <f t="shared" si="0"/>
        <v>1069</v>
      </c>
      <c r="F53" s="13">
        <v>65565.58</v>
      </c>
      <c r="G53" s="7">
        <f t="shared" si="2"/>
        <v>721</v>
      </c>
      <c r="H53" s="7">
        <v>96</v>
      </c>
      <c r="I53" s="13">
        <v>65565.58</v>
      </c>
    </row>
    <row r="54" spans="1:9" ht="12.75">
      <c r="A54" s="6" t="s">
        <v>225</v>
      </c>
      <c r="B54" s="13">
        <v>76</v>
      </c>
      <c r="C54" s="13">
        <v>61008.23</v>
      </c>
      <c r="D54" s="13">
        <v>18174.99</v>
      </c>
      <c r="E54" s="7">
        <f t="shared" si="0"/>
        <v>1042</v>
      </c>
      <c r="F54" s="13">
        <v>53295.76</v>
      </c>
      <c r="G54" s="7">
        <f t="shared" si="2"/>
        <v>701</v>
      </c>
      <c r="H54" s="7">
        <v>76</v>
      </c>
      <c r="I54" s="13">
        <v>53101.67</v>
      </c>
    </row>
    <row r="55" spans="1:9" ht="12.75">
      <c r="A55" s="6" t="s">
        <v>226</v>
      </c>
      <c r="B55" s="13">
        <v>23</v>
      </c>
      <c r="C55" s="13">
        <v>36766.93</v>
      </c>
      <c r="D55" s="13">
        <v>0</v>
      </c>
      <c r="E55" s="7">
        <f t="shared" si="0"/>
        <v>1599</v>
      </c>
      <c r="F55" s="13">
        <v>17951.48</v>
      </c>
      <c r="G55" s="7">
        <f t="shared" si="2"/>
        <v>780</v>
      </c>
      <c r="H55" s="7">
        <v>23</v>
      </c>
      <c r="I55" s="13">
        <v>17951.48</v>
      </c>
    </row>
    <row r="56" spans="1:9" ht="12.75">
      <c r="A56" s="6" t="s">
        <v>227</v>
      </c>
      <c r="B56" s="13">
        <v>225</v>
      </c>
      <c r="C56" s="13">
        <v>243063.45</v>
      </c>
      <c r="D56" s="13">
        <v>10806.55</v>
      </c>
      <c r="E56" s="7">
        <f t="shared" si="0"/>
        <v>1128</v>
      </c>
      <c r="F56" s="13">
        <v>165177.64</v>
      </c>
      <c r="G56" s="7">
        <f t="shared" si="2"/>
        <v>734</v>
      </c>
      <c r="H56" s="7">
        <v>229</v>
      </c>
      <c r="I56" s="13">
        <v>161638.2</v>
      </c>
    </row>
    <row r="57" spans="1:9" ht="12.75">
      <c r="A57" s="6" t="s">
        <v>228</v>
      </c>
      <c r="B57" s="13">
        <v>2303</v>
      </c>
      <c r="C57" s="13">
        <v>1773670.56</v>
      </c>
      <c r="D57" s="13">
        <v>629924.86</v>
      </c>
      <c r="E57" s="7">
        <f t="shared" si="0"/>
        <v>1044</v>
      </c>
      <c r="F57" s="13">
        <v>1637935.44</v>
      </c>
      <c r="G57" s="7">
        <f t="shared" si="2"/>
        <v>711</v>
      </c>
      <c r="H57" s="7">
        <v>2302</v>
      </c>
      <c r="I57" s="13">
        <v>1622544.16</v>
      </c>
    </row>
    <row r="58" spans="1:9" ht="12.75">
      <c r="A58" s="6" t="s">
        <v>229</v>
      </c>
      <c r="B58" s="13">
        <v>106</v>
      </c>
      <c r="C58" s="13">
        <v>72745.42</v>
      </c>
      <c r="D58" s="13">
        <v>7652.26</v>
      </c>
      <c r="E58" s="7">
        <f t="shared" si="0"/>
        <v>758</v>
      </c>
      <c r="F58" s="13">
        <v>53361.63</v>
      </c>
      <c r="G58" s="7">
        <f t="shared" si="2"/>
        <v>503</v>
      </c>
      <c r="H58" s="7">
        <v>103</v>
      </c>
      <c r="I58" s="13">
        <v>53141.29</v>
      </c>
    </row>
    <row r="59" spans="1:9" ht="12.75">
      <c r="A59" s="6" t="s">
        <v>230</v>
      </c>
      <c r="B59" s="13">
        <v>155</v>
      </c>
      <c r="C59" s="13">
        <v>115272.17</v>
      </c>
      <c r="D59" s="13">
        <v>17073.62</v>
      </c>
      <c r="E59" s="7">
        <f t="shared" si="0"/>
        <v>854</v>
      </c>
      <c r="F59" s="13">
        <v>97052.06</v>
      </c>
      <c r="G59" s="7">
        <f t="shared" si="2"/>
        <v>626</v>
      </c>
      <c r="H59" s="7">
        <v>157</v>
      </c>
      <c r="I59" s="13">
        <v>97012.94</v>
      </c>
    </row>
    <row r="60" spans="1:9" ht="12.75">
      <c r="A60" s="6" t="s">
        <v>231</v>
      </c>
      <c r="B60" s="13">
        <v>149</v>
      </c>
      <c r="C60" s="13">
        <v>105066.77</v>
      </c>
      <c r="D60" s="13">
        <v>14592.87</v>
      </c>
      <c r="E60" s="7">
        <f t="shared" si="0"/>
        <v>803</v>
      </c>
      <c r="F60" s="13">
        <v>81205.91</v>
      </c>
      <c r="G60" s="7">
        <f t="shared" si="2"/>
        <v>545</v>
      </c>
      <c r="H60" s="7">
        <v>150</v>
      </c>
      <c r="I60" s="13">
        <v>81040.54</v>
      </c>
    </row>
    <row r="61" spans="1:9" ht="12.75">
      <c r="A61" s="6" t="s">
        <v>451</v>
      </c>
      <c r="B61" s="13">
        <v>133</v>
      </c>
      <c r="C61" s="13">
        <v>125636</v>
      </c>
      <c r="D61" s="13">
        <v>13282.22</v>
      </c>
      <c r="E61" s="7">
        <f t="shared" si="0"/>
        <v>1044</v>
      </c>
      <c r="F61" s="13">
        <v>98042.14</v>
      </c>
      <c r="G61" s="7">
        <f t="shared" si="2"/>
        <v>737</v>
      </c>
      <c r="H61" s="7">
        <v>134</v>
      </c>
      <c r="I61" s="13">
        <v>98042.14</v>
      </c>
    </row>
    <row r="62" spans="1:9" ht="12.75">
      <c r="A62" s="6" t="s">
        <v>232</v>
      </c>
      <c r="B62" s="13">
        <v>120</v>
      </c>
      <c r="C62" s="13">
        <v>85471.14</v>
      </c>
      <c r="D62" s="13">
        <v>3325.85</v>
      </c>
      <c r="E62" s="7">
        <f t="shared" si="0"/>
        <v>740</v>
      </c>
      <c r="F62" s="13">
        <v>67279.87</v>
      </c>
      <c r="G62" s="7">
        <f t="shared" si="2"/>
        <v>561</v>
      </c>
      <c r="H62" s="7">
        <v>118</v>
      </c>
      <c r="I62" s="13">
        <v>67158.12</v>
      </c>
    </row>
    <row r="63" spans="1:9" ht="12.75">
      <c r="A63" s="6" t="s">
        <v>233</v>
      </c>
      <c r="B63" s="13">
        <v>205</v>
      </c>
      <c r="C63" s="13">
        <v>141673.52</v>
      </c>
      <c r="D63" s="13">
        <v>22968.62</v>
      </c>
      <c r="E63" s="7">
        <f t="shared" si="0"/>
        <v>803</v>
      </c>
      <c r="F63" s="13">
        <v>120710.16</v>
      </c>
      <c r="G63" s="7">
        <f t="shared" si="2"/>
        <v>589</v>
      </c>
      <c r="H63" s="7">
        <v>202</v>
      </c>
      <c r="I63" s="13">
        <v>120066.86</v>
      </c>
    </row>
    <row r="64" spans="1:9" ht="12.75">
      <c r="A64" s="6" t="s">
        <v>234</v>
      </c>
      <c r="B64" s="13">
        <v>258</v>
      </c>
      <c r="C64" s="13">
        <v>177830.17</v>
      </c>
      <c r="D64" s="13">
        <v>45314.6</v>
      </c>
      <c r="E64" s="7">
        <f t="shared" si="0"/>
        <v>865</v>
      </c>
      <c r="F64" s="13">
        <v>158444.53</v>
      </c>
      <c r="G64" s="7">
        <f t="shared" si="2"/>
        <v>614</v>
      </c>
      <c r="H64" s="7">
        <v>258</v>
      </c>
      <c r="I64" s="13">
        <v>156706.57</v>
      </c>
    </row>
    <row r="65" spans="2:9" ht="13.5" thickBot="1">
      <c r="B65" s="11">
        <f>SUM(B10:B64)</f>
        <v>15831</v>
      </c>
      <c r="C65" s="11">
        <f>SUM(C10:C64)</f>
        <v>11983074.879999999</v>
      </c>
      <c r="D65" s="11">
        <f>SUM(D10:D64)</f>
        <v>2725166.2900000005</v>
      </c>
      <c r="E65" s="2">
        <f t="shared" si="0"/>
        <v>929</v>
      </c>
      <c r="F65" s="11">
        <f>SUM(F10:F64)</f>
        <v>10124811.010000002</v>
      </c>
      <c r="G65" s="2">
        <f>ROUND(F65/B65,0)</f>
        <v>640</v>
      </c>
      <c r="H65" s="11">
        <f>SUM(H10:H64)</f>
        <v>15805</v>
      </c>
      <c r="I65" s="11">
        <f>SUM(I10:I64)</f>
        <v>9954383.539999997</v>
      </c>
    </row>
    <row r="66" spans="2:9" ht="13.5" thickTop="1">
      <c r="B66" s="12"/>
      <c r="C66" s="12"/>
      <c r="D66" s="12"/>
      <c r="E66" s="3"/>
      <c r="F66" s="12"/>
      <c r="G66" s="3"/>
      <c r="H66" s="3"/>
      <c r="I66" s="12"/>
    </row>
    <row r="67" spans="1:9" ht="12.75">
      <c r="A67" t="s">
        <v>444</v>
      </c>
      <c r="B67" s="12"/>
      <c r="C67" s="12"/>
      <c r="D67" s="12"/>
      <c r="E67" s="3"/>
      <c r="F67" s="12">
        <f>C65+D65-F65</f>
        <v>4583430.159999998</v>
      </c>
      <c r="G67" s="3"/>
      <c r="H67" s="3"/>
      <c r="I67" s="12"/>
    </row>
    <row r="68" spans="1:8" ht="12.75">
      <c r="A68" t="s">
        <v>17</v>
      </c>
      <c r="F68" s="14">
        <f>F65-I65</f>
        <v>170427.4700000044</v>
      </c>
      <c r="G68" s="4"/>
      <c r="H68" s="4"/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0</v>
      </c>
      <c r="I1" s="37">
        <v>39752</v>
      </c>
    </row>
    <row r="2" spans="1:9" ht="12.75">
      <c r="A2" s="8" t="s">
        <v>1</v>
      </c>
      <c r="I2" s="14"/>
    </row>
    <row r="4" spans="1:9" ht="18">
      <c r="A4" s="1" t="s">
        <v>449</v>
      </c>
      <c r="I4" s="18"/>
    </row>
    <row r="7" ht="15.75">
      <c r="A7" s="5" t="s">
        <v>450</v>
      </c>
    </row>
    <row r="9" spans="1:9" ht="25.5">
      <c r="A9" s="15" t="s">
        <v>19</v>
      </c>
      <c r="B9" s="16" t="s">
        <v>456</v>
      </c>
      <c r="C9" s="16" t="s">
        <v>443</v>
      </c>
      <c r="D9" s="16" t="s">
        <v>442</v>
      </c>
      <c r="E9" s="17" t="s">
        <v>20</v>
      </c>
      <c r="F9" s="16" t="s">
        <v>7</v>
      </c>
      <c r="G9" s="17" t="s">
        <v>21</v>
      </c>
      <c r="H9" s="16" t="s">
        <v>455</v>
      </c>
      <c r="I9" s="16" t="s">
        <v>9</v>
      </c>
    </row>
    <row r="10" spans="1:9" ht="12.75">
      <c r="A10" s="6" t="s">
        <v>235</v>
      </c>
      <c r="B10" s="13">
        <v>101</v>
      </c>
      <c r="C10" s="13">
        <v>103717.12</v>
      </c>
      <c r="D10" s="13">
        <v>12758.79</v>
      </c>
      <c r="E10" s="7">
        <f>ROUND((C10+D10)/B10,0)</f>
        <v>1153</v>
      </c>
      <c r="F10" s="13">
        <v>71867.68</v>
      </c>
      <c r="G10" s="7">
        <f>ROUND(F10/B10,0)</f>
        <v>712</v>
      </c>
      <c r="H10" s="7">
        <v>104</v>
      </c>
      <c r="I10" s="13">
        <v>71172.7</v>
      </c>
    </row>
    <row r="11" spans="1:9" ht="12.75">
      <c r="A11" s="6" t="s">
        <v>64</v>
      </c>
      <c r="B11" s="13">
        <v>30</v>
      </c>
      <c r="C11" s="13">
        <v>24383.45</v>
      </c>
      <c r="D11" s="13">
        <v>144.16</v>
      </c>
      <c r="E11" s="7">
        <f aca="true" t="shared" si="0" ref="E11:E74">ROUND((C11+D11)/B11,0)</f>
        <v>818</v>
      </c>
      <c r="F11" s="13">
        <v>18467.4</v>
      </c>
      <c r="G11" s="7">
        <f aca="true" t="shared" si="1" ref="G11:G40">ROUND(F11/B11,0)</f>
        <v>616</v>
      </c>
      <c r="H11" s="7">
        <v>33</v>
      </c>
      <c r="I11" s="13">
        <v>18467.4</v>
      </c>
    </row>
    <row r="12" spans="1:9" ht="12.75">
      <c r="A12" s="6" t="s">
        <v>236</v>
      </c>
      <c r="B12" s="13">
        <v>276</v>
      </c>
      <c r="C12" s="13">
        <v>208719.27</v>
      </c>
      <c r="D12" s="13">
        <v>10761.12</v>
      </c>
      <c r="E12" s="7">
        <f t="shared" si="0"/>
        <v>795</v>
      </c>
      <c r="F12" s="13">
        <v>169622.47</v>
      </c>
      <c r="G12" s="7">
        <f t="shared" si="1"/>
        <v>615</v>
      </c>
      <c r="H12" s="7">
        <v>270</v>
      </c>
      <c r="I12" s="13">
        <v>167380.51</v>
      </c>
    </row>
    <row r="13" spans="1:9" ht="12.75">
      <c r="A13" s="6" t="s">
        <v>237</v>
      </c>
      <c r="B13" s="13">
        <v>195</v>
      </c>
      <c r="C13" s="13">
        <v>128508.51</v>
      </c>
      <c r="D13" s="13">
        <v>14713.03</v>
      </c>
      <c r="E13" s="7">
        <f t="shared" si="0"/>
        <v>734</v>
      </c>
      <c r="F13" s="13">
        <v>101640.63</v>
      </c>
      <c r="G13" s="7">
        <f t="shared" si="1"/>
        <v>521</v>
      </c>
      <c r="H13" s="7">
        <v>185</v>
      </c>
      <c r="I13" s="13">
        <v>101167.26</v>
      </c>
    </row>
    <row r="14" spans="1:9" ht="12.75">
      <c r="A14" s="6" t="s">
        <v>238</v>
      </c>
      <c r="B14" s="13">
        <v>51</v>
      </c>
      <c r="C14" s="13">
        <v>32844.43</v>
      </c>
      <c r="D14" s="13">
        <v>5428.83</v>
      </c>
      <c r="E14" s="7">
        <f t="shared" si="0"/>
        <v>750</v>
      </c>
      <c r="F14" s="13">
        <v>31020.46</v>
      </c>
      <c r="G14" s="7">
        <f t="shared" si="1"/>
        <v>608</v>
      </c>
      <c r="H14" s="7">
        <v>50</v>
      </c>
      <c r="I14" s="13">
        <v>31020.46</v>
      </c>
    </row>
    <row r="15" spans="1:9" ht="12.75">
      <c r="A15" s="6" t="s">
        <v>239</v>
      </c>
      <c r="B15" s="13">
        <v>744</v>
      </c>
      <c r="C15" s="13">
        <v>557322.05</v>
      </c>
      <c r="D15" s="13">
        <v>134627.6</v>
      </c>
      <c r="E15" s="7">
        <f t="shared" si="0"/>
        <v>930</v>
      </c>
      <c r="F15" s="13">
        <v>486775.97</v>
      </c>
      <c r="G15" s="7">
        <f t="shared" si="1"/>
        <v>654</v>
      </c>
      <c r="H15" s="7">
        <v>747</v>
      </c>
      <c r="I15" s="13">
        <v>480702.7</v>
      </c>
    </row>
    <row r="16" spans="1:9" ht="12.75">
      <c r="A16" s="6" t="s">
        <v>240</v>
      </c>
      <c r="B16" s="13">
        <v>106</v>
      </c>
      <c r="C16" s="13">
        <v>80187.84</v>
      </c>
      <c r="D16" s="13">
        <v>21039.65</v>
      </c>
      <c r="E16" s="7">
        <f t="shared" si="0"/>
        <v>955</v>
      </c>
      <c r="F16" s="13">
        <v>64436.35</v>
      </c>
      <c r="G16" s="7">
        <f t="shared" si="1"/>
        <v>608</v>
      </c>
      <c r="H16" s="7">
        <v>104</v>
      </c>
      <c r="I16" s="13">
        <v>63216.49</v>
      </c>
    </row>
    <row r="17" spans="1:9" ht="12.75">
      <c r="A17" s="6" t="s">
        <v>241</v>
      </c>
      <c r="B17" s="13">
        <v>195</v>
      </c>
      <c r="C17" s="13">
        <v>156357.17</v>
      </c>
      <c r="D17" s="13">
        <v>18148.37</v>
      </c>
      <c r="E17" s="7">
        <f t="shared" si="0"/>
        <v>895</v>
      </c>
      <c r="F17" s="13">
        <v>117187.37</v>
      </c>
      <c r="G17" s="7">
        <f t="shared" si="1"/>
        <v>601</v>
      </c>
      <c r="H17" s="7">
        <v>188</v>
      </c>
      <c r="I17" s="13">
        <v>116003.97</v>
      </c>
    </row>
    <row r="18" spans="1:9" ht="12.75">
      <c r="A18" s="6" t="s">
        <v>65</v>
      </c>
      <c r="B18" s="13">
        <v>203</v>
      </c>
      <c r="C18" s="13">
        <v>115805.42</v>
      </c>
      <c r="D18" s="13">
        <v>20357.04</v>
      </c>
      <c r="E18" s="7">
        <f t="shared" si="0"/>
        <v>671</v>
      </c>
      <c r="F18" s="13">
        <v>103520.69</v>
      </c>
      <c r="G18" s="7">
        <f t="shared" si="1"/>
        <v>510</v>
      </c>
      <c r="H18" s="7">
        <v>197</v>
      </c>
      <c r="I18" s="13">
        <v>102723.41</v>
      </c>
    </row>
    <row r="19" spans="1:9" ht="12.75">
      <c r="A19" s="6" t="s">
        <v>242</v>
      </c>
      <c r="B19" s="13">
        <v>1922</v>
      </c>
      <c r="C19" s="13">
        <v>1381693.36</v>
      </c>
      <c r="D19" s="13">
        <v>356210.27</v>
      </c>
      <c r="E19" s="7">
        <f t="shared" si="0"/>
        <v>904</v>
      </c>
      <c r="F19" s="13">
        <v>1208897.42</v>
      </c>
      <c r="G19" s="7">
        <f t="shared" si="1"/>
        <v>629</v>
      </c>
      <c r="H19" s="7">
        <v>1892</v>
      </c>
      <c r="I19" s="13">
        <v>1192639.39</v>
      </c>
    </row>
    <row r="20" spans="1:9" ht="12.75">
      <c r="A20" s="6" t="s">
        <v>243</v>
      </c>
      <c r="B20" s="13">
        <v>320</v>
      </c>
      <c r="C20" s="13">
        <v>240287.21</v>
      </c>
      <c r="D20" s="13">
        <v>31620.08</v>
      </c>
      <c r="E20" s="7">
        <f t="shared" si="0"/>
        <v>850</v>
      </c>
      <c r="F20" s="13">
        <v>187578.57</v>
      </c>
      <c r="G20" s="7">
        <f t="shared" si="1"/>
        <v>586</v>
      </c>
      <c r="H20" s="7">
        <v>319</v>
      </c>
      <c r="I20" s="13">
        <v>186592.24</v>
      </c>
    </row>
    <row r="21" spans="1:9" ht="12.75">
      <c r="A21" s="6" t="s">
        <v>66</v>
      </c>
      <c r="B21" s="13">
        <v>1012</v>
      </c>
      <c r="C21" s="13">
        <v>688167.94</v>
      </c>
      <c r="D21" s="13">
        <v>140292.83</v>
      </c>
      <c r="E21" s="7">
        <f t="shared" si="0"/>
        <v>819</v>
      </c>
      <c r="F21" s="13">
        <v>577780.09</v>
      </c>
      <c r="G21" s="7">
        <f t="shared" si="1"/>
        <v>571</v>
      </c>
      <c r="H21" s="7">
        <v>1023</v>
      </c>
      <c r="I21" s="13">
        <v>574872.67</v>
      </c>
    </row>
    <row r="22" spans="1:9" ht="12.75">
      <c r="A22" s="6" t="s">
        <v>67</v>
      </c>
      <c r="B22" s="13">
        <v>413</v>
      </c>
      <c r="C22" s="13">
        <v>276567.84</v>
      </c>
      <c r="D22" s="13">
        <v>43590.06</v>
      </c>
      <c r="E22" s="7">
        <f t="shared" si="0"/>
        <v>775</v>
      </c>
      <c r="F22" s="13">
        <v>237694.28</v>
      </c>
      <c r="G22" s="7">
        <f t="shared" si="1"/>
        <v>576</v>
      </c>
      <c r="H22" s="7">
        <v>411</v>
      </c>
      <c r="I22" s="13">
        <v>236238.16</v>
      </c>
    </row>
    <row r="23" spans="1:9" ht="12.75">
      <c r="A23" s="6" t="s">
        <v>244</v>
      </c>
      <c r="B23" s="13">
        <v>709</v>
      </c>
      <c r="C23" s="13">
        <v>572339.71</v>
      </c>
      <c r="D23" s="13">
        <v>142600.51</v>
      </c>
      <c r="E23" s="7">
        <f t="shared" si="0"/>
        <v>1008</v>
      </c>
      <c r="F23" s="13">
        <v>497555.78</v>
      </c>
      <c r="G23" s="7">
        <f t="shared" si="1"/>
        <v>702</v>
      </c>
      <c r="H23" s="7">
        <v>706</v>
      </c>
      <c r="I23" s="13">
        <v>496838.19</v>
      </c>
    </row>
    <row r="24" spans="1:9" ht="12.75">
      <c r="A24" s="6" t="s">
        <v>245</v>
      </c>
      <c r="B24" s="13">
        <v>66</v>
      </c>
      <c r="C24" s="13">
        <v>54435.81</v>
      </c>
      <c r="D24" s="13">
        <v>4919.03</v>
      </c>
      <c r="E24" s="7">
        <f t="shared" si="0"/>
        <v>899</v>
      </c>
      <c r="F24" s="13">
        <v>36533.73</v>
      </c>
      <c r="G24" s="7">
        <f t="shared" si="1"/>
        <v>554</v>
      </c>
      <c r="H24" s="7">
        <v>63</v>
      </c>
      <c r="I24" s="13">
        <v>36017.71</v>
      </c>
    </row>
    <row r="25" spans="1:9" ht="12.75">
      <c r="A25" s="6" t="s">
        <v>246</v>
      </c>
      <c r="B25" s="13">
        <v>454</v>
      </c>
      <c r="C25" s="13">
        <v>412433.14</v>
      </c>
      <c r="D25" s="13">
        <v>91814.54</v>
      </c>
      <c r="E25" s="7">
        <f t="shared" si="0"/>
        <v>1111</v>
      </c>
      <c r="F25" s="13">
        <v>302976.87</v>
      </c>
      <c r="G25" s="7">
        <f t="shared" si="1"/>
        <v>667</v>
      </c>
      <c r="H25" s="7">
        <v>448</v>
      </c>
      <c r="I25" s="13">
        <v>300142.34</v>
      </c>
    </row>
    <row r="26" spans="1:9" ht="12.75">
      <c r="A26" s="6" t="s">
        <v>68</v>
      </c>
      <c r="B26" s="13">
        <v>149</v>
      </c>
      <c r="C26" s="13">
        <v>96865.95</v>
      </c>
      <c r="D26" s="13">
        <v>21732.36</v>
      </c>
      <c r="E26" s="7">
        <f t="shared" si="0"/>
        <v>796</v>
      </c>
      <c r="F26" s="13">
        <v>90935.89</v>
      </c>
      <c r="G26" s="7">
        <f t="shared" si="1"/>
        <v>610</v>
      </c>
      <c r="H26" s="7">
        <v>147</v>
      </c>
      <c r="I26" s="13">
        <v>90409.88</v>
      </c>
    </row>
    <row r="27" spans="1:9" ht="12.75">
      <c r="A27" s="6" t="s">
        <v>69</v>
      </c>
      <c r="B27" s="13">
        <v>104</v>
      </c>
      <c r="C27" s="13">
        <v>57779.35</v>
      </c>
      <c r="D27" s="13">
        <v>8639.76</v>
      </c>
      <c r="E27" s="7">
        <f t="shared" si="0"/>
        <v>639</v>
      </c>
      <c r="F27" s="13">
        <v>50895.86</v>
      </c>
      <c r="G27" s="7">
        <f t="shared" si="1"/>
        <v>489</v>
      </c>
      <c r="H27" s="7">
        <v>105</v>
      </c>
      <c r="I27" s="13">
        <v>50839.64</v>
      </c>
    </row>
    <row r="28" spans="1:9" ht="12.75">
      <c r="A28" s="6" t="s">
        <v>247</v>
      </c>
      <c r="B28" s="13">
        <v>412</v>
      </c>
      <c r="C28" s="13">
        <v>223904.56</v>
      </c>
      <c r="D28" s="13">
        <v>55660.68</v>
      </c>
      <c r="E28" s="7">
        <f t="shared" si="0"/>
        <v>679</v>
      </c>
      <c r="F28" s="13">
        <v>202977.68</v>
      </c>
      <c r="G28" s="7">
        <f t="shared" si="1"/>
        <v>493</v>
      </c>
      <c r="H28" s="7">
        <v>413</v>
      </c>
      <c r="I28" s="13">
        <v>198468.37</v>
      </c>
    </row>
    <row r="29" spans="1:9" ht="12.75">
      <c r="A29" s="6" t="s">
        <v>248</v>
      </c>
      <c r="B29" s="13">
        <v>634</v>
      </c>
      <c r="C29" s="13">
        <v>400813.05</v>
      </c>
      <c r="D29" s="13">
        <v>98899.95</v>
      </c>
      <c r="E29" s="7">
        <f t="shared" si="0"/>
        <v>788</v>
      </c>
      <c r="F29" s="13">
        <v>336883.87</v>
      </c>
      <c r="G29" s="7">
        <f t="shared" si="1"/>
        <v>531</v>
      </c>
      <c r="H29" s="7">
        <v>620</v>
      </c>
      <c r="I29" s="13">
        <v>331571.85</v>
      </c>
    </row>
    <row r="30" spans="1:9" ht="12.75">
      <c r="A30" s="6" t="s">
        <v>249</v>
      </c>
      <c r="B30" s="13">
        <v>116</v>
      </c>
      <c r="C30" s="13">
        <v>91316.69</v>
      </c>
      <c r="D30" s="13">
        <v>12949.79</v>
      </c>
      <c r="E30" s="7">
        <f t="shared" si="0"/>
        <v>899</v>
      </c>
      <c r="F30" s="13">
        <v>68267.19</v>
      </c>
      <c r="G30" s="7">
        <f t="shared" si="1"/>
        <v>589</v>
      </c>
      <c r="H30" s="7">
        <v>119</v>
      </c>
      <c r="I30" s="13">
        <v>67953.63</v>
      </c>
    </row>
    <row r="31" spans="1:9" ht="12.75">
      <c r="A31" s="6" t="s">
        <v>70</v>
      </c>
      <c r="B31" s="13">
        <v>281</v>
      </c>
      <c r="C31" s="13">
        <v>169282.1</v>
      </c>
      <c r="D31" s="13">
        <v>29046.29</v>
      </c>
      <c r="E31" s="7">
        <f t="shared" si="0"/>
        <v>706</v>
      </c>
      <c r="F31" s="13">
        <v>144084.19</v>
      </c>
      <c r="G31" s="7">
        <f t="shared" si="1"/>
        <v>513</v>
      </c>
      <c r="H31" s="7">
        <v>276</v>
      </c>
      <c r="I31" s="13">
        <v>141964.7</v>
      </c>
    </row>
    <row r="32" spans="1:9" ht="12.75">
      <c r="A32" s="6" t="s">
        <v>250</v>
      </c>
      <c r="B32" s="13">
        <v>290</v>
      </c>
      <c r="C32" s="13">
        <v>232677.11</v>
      </c>
      <c r="D32" s="13">
        <v>52572.05</v>
      </c>
      <c r="E32" s="7">
        <f t="shared" si="0"/>
        <v>984</v>
      </c>
      <c r="F32" s="13">
        <v>186089.73</v>
      </c>
      <c r="G32" s="7">
        <f t="shared" si="1"/>
        <v>642</v>
      </c>
      <c r="H32" s="7">
        <v>288</v>
      </c>
      <c r="I32" s="13">
        <v>183486.91</v>
      </c>
    </row>
    <row r="33" spans="1:9" ht="12.75">
      <c r="A33" s="6" t="s">
        <v>251</v>
      </c>
      <c r="B33" s="13">
        <v>52</v>
      </c>
      <c r="C33" s="13">
        <v>75791.37</v>
      </c>
      <c r="D33" s="13">
        <v>3645.7</v>
      </c>
      <c r="E33" s="7">
        <f t="shared" si="0"/>
        <v>1528</v>
      </c>
      <c r="F33" s="13">
        <v>38321.66</v>
      </c>
      <c r="G33" s="7">
        <f t="shared" si="1"/>
        <v>737</v>
      </c>
      <c r="H33" s="7">
        <v>54</v>
      </c>
      <c r="I33" s="13">
        <v>38321.66</v>
      </c>
    </row>
    <row r="34" spans="1:9" ht="12.75">
      <c r="A34" s="6" t="s">
        <v>252</v>
      </c>
      <c r="B34" s="13">
        <v>25</v>
      </c>
      <c r="C34" s="13">
        <v>13874.56</v>
      </c>
      <c r="D34" s="13">
        <v>252</v>
      </c>
      <c r="E34" s="7">
        <f t="shared" si="0"/>
        <v>565</v>
      </c>
      <c r="F34" s="13">
        <v>11616.56</v>
      </c>
      <c r="G34" s="7">
        <f t="shared" si="1"/>
        <v>465</v>
      </c>
      <c r="H34" s="7">
        <v>25</v>
      </c>
      <c r="I34" s="13">
        <v>11616.56</v>
      </c>
    </row>
    <row r="35" spans="1:9" ht="12.75">
      <c r="A35" s="6" t="s">
        <v>253</v>
      </c>
      <c r="B35" s="13">
        <v>309</v>
      </c>
      <c r="C35" s="13">
        <v>272676.76</v>
      </c>
      <c r="D35" s="13">
        <v>48341.12</v>
      </c>
      <c r="E35" s="7">
        <f t="shared" si="0"/>
        <v>1039</v>
      </c>
      <c r="F35" s="13">
        <v>196495.27</v>
      </c>
      <c r="G35" s="7">
        <f t="shared" si="1"/>
        <v>636</v>
      </c>
      <c r="H35" s="7">
        <v>309</v>
      </c>
      <c r="I35" s="13">
        <v>196495.27</v>
      </c>
    </row>
    <row r="36" spans="1:9" ht="12.75">
      <c r="A36" s="6" t="s">
        <v>71</v>
      </c>
      <c r="B36" s="13">
        <v>67</v>
      </c>
      <c r="C36" s="13">
        <v>39570.28</v>
      </c>
      <c r="D36" s="13">
        <v>7487.29</v>
      </c>
      <c r="E36" s="7">
        <f t="shared" si="0"/>
        <v>702</v>
      </c>
      <c r="F36" s="13">
        <v>34468.24</v>
      </c>
      <c r="G36" s="7">
        <f t="shared" si="1"/>
        <v>514</v>
      </c>
      <c r="H36" s="7">
        <v>68</v>
      </c>
      <c r="I36" s="13">
        <v>34468.24</v>
      </c>
    </row>
    <row r="37" spans="1:9" ht="12.75">
      <c r="A37" s="6" t="s">
        <v>254</v>
      </c>
      <c r="B37" s="13">
        <v>385</v>
      </c>
      <c r="C37" s="13">
        <v>355590.35</v>
      </c>
      <c r="D37" s="13">
        <v>31559.81</v>
      </c>
      <c r="E37" s="7">
        <f t="shared" si="0"/>
        <v>1006</v>
      </c>
      <c r="F37" s="13">
        <v>239444.75</v>
      </c>
      <c r="G37" s="7">
        <f t="shared" si="1"/>
        <v>622</v>
      </c>
      <c r="H37" s="7">
        <v>383</v>
      </c>
      <c r="I37" s="13">
        <v>236189.9</v>
      </c>
    </row>
    <row r="38" spans="1:9" ht="12.75">
      <c r="A38" s="6" t="s">
        <v>255</v>
      </c>
      <c r="B38" s="13">
        <v>287</v>
      </c>
      <c r="C38" s="13">
        <v>238571.13</v>
      </c>
      <c r="D38" s="13">
        <v>28400.27</v>
      </c>
      <c r="E38" s="7">
        <f t="shared" si="0"/>
        <v>930</v>
      </c>
      <c r="F38" s="13">
        <v>185721.83</v>
      </c>
      <c r="G38" s="7">
        <f t="shared" si="1"/>
        <v>647</v>
      </c>
      <c r="H38" s="7">
        <v>284</v>
      </c>
      <c r="I38" s="13">
        <v>184807.84</v>
      </c>
    </row>
    <row r="39" spans="1:9" ht="12.75">
      <c r="A39" s="6" t="s">
        <v>256</v>
      </c>
      <c r="B39" s="13">
        <v>6415</v>
      </c>
      <c r="C39" s="13">
        <v>5821827.42</v>
      </c>
      <c r="D39" s="13">
        <v>1671920.08</v>
      </c>
      <c r="E39" s="7">
        <f t="shared" si="0"/>
        <v>1168</v>
      </c>
      <c r="F39" s="13">
        <v>4799326.93</v>
      </c>
      <c r="G39" s="7">
        <f t="shared" si="1"/>
        <v>748</v>
      </c>
      <c r="H39" s="7">
        <v>6413</v>
      </c>
      <c r="I39" s="13">
        <v>4767971.16</v>
      </c>
    </row>
    <row r="40" spans="1:9" ht="12.75">
      <c r="A40" s="6" t="s">
        <v>257</v>
      </c>
      <c r="B40" s="13">
        <v>383</v>
      </c>
      <c r="C40" s="13">
        <v>375265.53</v>
      </c>
      <c r="D40" s="13">
        <v>61399.01</v>
      </c>
      <c r="E40" s="7">
        <f t="shared" si="0"/>
        <v>1140</v>
      </c>
      <c r="F40" s="13">
        <v>257020.21</v>
      </c>
      <c r="G40" s="7">
        <f t="shared" si="1"/>
        <v>671</v>
      </c>
      <c r="H40" s="7">
        <v>387</v>
      </c>
      <c r="I40" s="13">
        <v>257020.21</v>
      </c>
    </row>
    <row r="41" spans="1:9" ht="12.75">
      <c r="A41" s="6" t="s">
        <v>258</v>
      </c>
      <c r="B41" s="13">
        <v>158</v>
      </c>
      <c r="C41" s="13">
        <v>92916.74</v>
      </c>
      <c r="D41" s="13">
        <v>30790.71</v>
      </c>
      <c r="E41" s="7">
        <f t="shared" si="0"/>
        <v>783</v>
      </c>
      <c r="F41" s="13">
        <v>94612.2</v>
      </c>
      <c r="G41" s="7">
        <f aca="true" t="shared" si="2" ref="G41:G77">ROUND(F41/B41,0)</f>
        <v>599</v>
      </c>
      <c r="H41" s="7">
        <v>152</v>
      </c>
      <c r="I41" s="13">
        <v>94442.28</v>
      </c>
    </row>
    <row r="42" spans="1:9" ht="12.75">
      <c r="A42" s="6" t="s">
        <v>72</v>
      </c>
      <c r="B42" s="13">
        <v>21</v>
      </c>
      <c r="C42" s="13">
        <v>9066.02</v>
      </c>
      <c r="D42" s="13">
        <v>750.52</v>
      </c>
      <c r="E42" s="7">
        <f t="shared" si="0"/>
        <v>467</v>
      </c>
      <c r="F42" s="13">
        <v>7443.13</v>
      </c>
      <c r="G42" s="7">
        <f t="shared" si="2"/>
        <v>354</v>
      </c>
      <c r="H42" s="7">
        <v>20</v>
      </c>
      <c r="I42" s="13">
        <v>7254.65</v>
      </c>
    </row>
    <row r="43" spans="1:9" ht="12.75">
      <c r="A43" s="6" t="s">
        <v>259</v>
      </c>
      <c r="B43" s="13">
        <v>35</v>
      </c>
      <c r="C43" s="13">
        <v>31409.33</v>
      </c>
      <c r="D43" s="13">
        <v>748.11</v>
      </c>
      <c r="E43" s="7">
        <f t="shared" si="0"/>
        <v>919</v>
      </c>
      <c r="F43" s="13">
        <v>21964.3</v>
      </c>
      <c r="G43" s="7">
        <f t="shared" si="2"/>
        <v>628</v>
      </c>
      <c r="H43" s="7">
        <v>32</v>
      </c>
      <c r="I43" s="13">
        <v>21283.01</v>
      </c>
    </row>
    <row r="44" spans="1:9" ht="12.75">
      <c r="A44" s="6" t="s">
        <v>73</v>
      </c>
      <c r="B44" s="13">
        <v>148</v>
      </c>
      <c r="C44" s="13">
        <v>87443.58</v>
      </c>
      <c r="D44" s="13">
        <v>17972.15</v>
      </c>
      <c r="E44" s="7">
        <f t="shared" si="0"/>
        <v>712</v>
      </c>
      <c r="F44" s="13">
        <v>76622.39</v>
      </c>
      <c r="G44" s="7">
        <f t="shared" si="2"/>
        <v>518</v>
      </c>
      <c r="H44" s="7">
        <v>148</v>
      </c>
      <c r="I44" s="13">
        <v>75966.72</v>
      </c>
    </row>
    <row r="45" spans="1:9" ht="12.75">
      <c r="A45" s="6" t="s">
        <v>260</v>
      </c>
      <c r="B45" s="13">
        <v>277</v>
      </c>
      <c r="C45" s="13">
        <v>232356.43</v>
      </c>
      <c r="D45" s="13">
        <v>32406.75</v>
      </c>
      <c r="E45" s="7">
        <f t="shared" si="0"/>
        <v>956</v>
      </c>
      <c r="F45" s="13">
        <v>166843.31</v>
      </c>
      <c r="G45" s="7">
        <f t="shared" si="2"/>
        <v>602</v>
      </c>
      <c r="H45" s="7">
        <v>278</v>
      </c>
      <c r="I45" s="13">
        <v>166214.99</v>
      </c>
    </row>
    <row r="46" spans="1:9" ht="12.75">
      <c r="A46" s="6" t="s">
        <v>261</v>
      </c>
      <c r="B46" s="13">
        <v>69</v>
      </c>
      <c r="C46" s="13">
        <v>46713.44</v>
      </c>
      <c r="D46" s="13">
        <v>7805.64</v>
      </c>
      <c r="E46" s="7">
        <f t="shared" si="0"/>
        <v>790</v>
      </c>
      <c r="F46" s="13">
        <v>38353.76</v>
      </c>
      <c r="G46" s="7">
        <f t="shared" si="2"/>
        <v>556</v>
      </c>
      <c r="H46" s="7">
        <v>63</v>
      </c>
      <c r="I46" s="13">
        <v>37842.13</v>
      </c>
    </row>
    <row r="47" spans="1:9" ht="12.75">
      <c r="A47" s="6" t="s">
        <v>262</v>
      </c>
      <c r="B47" s="13">
        <v>131</v>
      </c>
      <c r="C47" s="13">
        <v>63377.16</v>
      </c>
      <c r="D47" s="13">
        <v>31279.75</v>
      </c>
      <c r="E47" s="7">
        <f t="shared" si="0"/>
        <v>723</v>
      </c>
      <c r="F47" s="13">
        <v>65877.48</v>
      </c>
      <c r="G47" s="7">
        <f t="shared" si="2"/>
        <v>503</v>
      </c>
      <c r="H47" s="7">
        <v>128</v>
      </c>
      <c r="I47" s="13">
        <v>65442.44</v>
      </c>
    </row>
    <row r="48" spans="1:9" ht="12.75">
      <c r="A48" s="6" t="s">
        <v>263</v>
      </c>
      <c r="B48" s="13">
        <v>115</v>
      </c>
      <c r="C48" s="13">
        <v>108831.29</v>
      </c>
      <c r="D48" s="13">
        <v>9888.07</v>
      </c>
      <c r="E48" s="7">
        <f t="shared" si="0"/>
        <v>1032</v>
      </c>
      <c r="F48" s="13">
        <v>74466.64</v>
      </c>
      <c r="G48" s="7">
        <f t="shared" si="2"/>
        <v>648</v>
      </c>
      <c r="H48" s="7">
        <v>113</v>
      </c>
      <c r="I48" s="13">
        <v>72528.93</v>
      </c>
    </row>
    <row r="49" spans="1:9" ht="12.75">
      <c r="A49" s="6" t="s">
        <v>264</v>
      </c>
      <c r="B49" s="13">
        <v>254</v>
      </c>
      <c r="C49" s="13">
        <v>177098.38</v>
      </c>
      <c r="D49" s="13">
        <v>27681.33</v>
      </c>
      <c r="E49" s="7">
        <f t="shared" si="0"/>
        <v>806</v>
      </c>
      <c r="F49" s="13">
        <v>139105.57</v>
      </c>
      <c r="G49" s="7">
        <f t="shared" si="2"/>
        <v>548</v>
      </c>
      <c r="H49" s="7">
        <v>247</v>
      </c>
      <c r="I49" s="13">
        <v>138070.92</v>
      </c>
    </row>
    <row r="50" spans="1:9" ht="12.75">
      <c r="A50" s="6" t="s">
        <v>265</v>
      </c>
      <c r="B50" s="13">
        <v>50</v>
      </c>
      <c r="C50" s="13">
        <v>49846.8</v>
      </c>
      <c r="D50" s="13">
        <v>8159.71</v>
      </c>
      <c r="E50" s="7">
        <f t="shared" si="0"/>
        <v>1160</v>
      </c>
      <c r="F50" s="13">
        <v>38244.32</v>
      </c>
      <c r="G50" s="7">
        <f t="shared" si="2"/>
        <v>765</v>
      </c>
      <c r="H50" s="7">
        <v>51</v>
      </c>
      <c r="I50" s="13">
        <v>34365.33</v>
      </c>
    </row>
    <row r="51" spans="1:9" ht="12.75">
      <c r="A51" s="6" t="s">
        <v>266</v>
      </c>
      <c r="B51" s="13">
        <v>1060</v>
      </c>
      <c r="C51" s="13">
        <v>942669.97</v>
      </c>
      <c r="D51" s="13">
        <v>181359.23</v>
      </c>
      <c r="E51" s="7">
        <f t="shared" si="0"/>
        <v>1060</v>
      </c>
      <c r="F51" s="13">
        <v>713855.45</v>
      </c>
      <c r="G51" s="7">
        <f t="shared" si="2"/>
        <v>673</v>
      </c>
      <c r="H51" s="7">
        <v>1065</v>
      </c>
      <c r="I51" s="13">
        <v>705001.54</v>
      </c>
    </row>
    <row r="52" spans="1:9" ht="12.75">
      <c r="A52" s="6" t="s">
        <v>267</v>
      </c>
      <c r="B52" s="13">
        <v>36</v>
      </c>
      <c r="C52" s="13">
        <v>23642.09</v>
      </c>
      <c r="D52" s="13">
        <v>1957.68</v>
      </c>
      <c r="E52" s="7">
        <f t="shared" si="0"/>
        <v>711</v>
      </c>
      <c r="F52" s="13">
        <v>16254.28</v>
      </c>
      <c r="G52" s="7">
        <f t="shared" si="2"/>
        <v>452</v>
      </c>
      <c r="H52" s="7">
        <v>34</v>
      </c>
      <c r="I52" s="13">
        <v>15985.13</v>
      </c>
    </row>
    <row r="53" spans="1:9" ht="12.75">
      <c r="A53" s="6" t="s">
        <v>74</v>
      </c>
      <c r="B53" s="13">
        <v>126</v>
      </c>
      <c r="C53" s="13">
        <v>72336.79</v>
      </c>
      <c r="D53" s="13">
        <v>22993.58</v>
      </c>
      <c r="E53" s="7">
        <f t="shared" si="0"/>
        <v>757</v>
      </c>
      <c r="F53" s="13">
        <v>67469.09</v>
      </c>
      <c r="G53" s="7">
        <f t="shared" si="2"/>
        <v>535</v>
      </c>
      <c r="H53" s="7">
        <v>121</v>
      </c>
      <c r="I53" s="13">
        <v>67006.71</v>
      </c>
    </row>
    <row r="54" spans="1:9" ht="12.75">
      <c r="A54" s="6" t="s">
        <v>268</v>
      </c>
      <c r="B54" s="13">
        <v>74</v>
      </c>
      <c r="C54" s="13">
        <v>76652.39</v>
      </c>
      <c r="D54" s="13">
        <v>2947.13</v>
      </c>
      <c r="E54" s="7">
        <f t="shared" si="0"/>
        <v>1076</v>
      </c>
      <c r="F54" s="13">
        <v>47206.94</v>
      </c>
      <c r="G54" s="7">
        <f t="shared" si="2"/>
        <v>638</v>
      </c>
      <c r="H54" s="7">
        <v>76</v>
      </c>
      <c r="I54" s="13">
        <v>47013.22</v>
      </c>
    </row>
    <row r="55" spans="1:9" ht="12.75">
      <c r="A55" s="6" t="s">
        <v>269</v>
      </c>
      <c r="B55" s="13">
        <v>63</v>
      </c>
      <c r="C55" s="13">
        <v>38264.15</v>
      </c>
      <c r="D55" s="13">
        <v>14470.04</v>
      </c>
      <c r="E55" s="7">
        <f t="shared" si="0"/>
        <v>837</v>
      </c>
      <c r="F55" s="13">
        <v>41752</v>
      </c>
      <c r="G55" s="7">
        <f t="shared" si="2"/>
        <v>663</v>
      </c>
      <c r="H55" s="7">
        <v>61</v>
      </c>
      <c r="I55" s="13">
        <v>39558.51</v>
      </c>
    </row>
    <row r="56" spans="1:9" ht="12.75">
      <c r="A56" s="6" t="s">
        <v>75</v>
      </c>
      <c r="B56" s="13">
        <v>2233</v>
      </c>
      <c r="C56" s="13">
        <v>1823281.33</v>
      </c>
      <c r="D56" s="13">
        <v>296585.26</v>
      </c>
      <c r="E56" s="7">
        <f t="shared" si="0"/>
        <v>949</v>
      </c>
      <c r="F56" s="13">
        <v>1486924.86</v>
      </c>
      <c r="G56" s="7">
        <f t="shared" si="2"/>
        <v>666</v>
      </c>
      <c r="H56" s="7">
        <v>2226</v>
      </c>
      <c r="I56" s="13">
        <v>1479603.95</v>
      </c>
    </row>
    <row r="57" spans="1:9" ht="12.75">
      <c r="A57" s="6" t="s">
        <v>76</v>
      </c>
      <c r="B57" s="13">
        <v>137</v>
      </c>
      <c r="C57" s="13">
        <v>125192.91</v>
      </c>
      <c r="D57" s="13">
        <v>8073.04</v>
      </c>
      <c r="E57" s="7">
        <f t="shared" si="0"/>
        <v>973</v>
      </c>
      <c r="F57" s="13">
        <v>91466.96</v>
      </c>
      <c r="G57" s="7">
        <f t="shared" si="2"/>
        <v>668</v>
      </c>
      <c r="H57" s="7">
        <v>145</v>
      </c>
      <c r="I57" s="13">
        <v>90696.43</v>
      </c>
    </row>
    <row r="58" spans="1:9" ht="12.75">
      <c r="A58" t="s">
        <v>77</v>
      </c>
      <c r="B58" s="9">
        <v>26</v>
      </c>
      <c r="C58" s="9">
        <v>24625.86</v>
      </c>
      <c r="D58" s="9">
        <v>205.19</v>
      </c>
      <c r="E58" s="7">
        <f t="shared" si="0"/>
        <v>955</v>
      </c>
      <c r="F58" s="9">
        <v>12649.18</v>
      </c>
      <c r="G58" s="7">
        <f t="shared" si="2"/>
        <v>487</v>
      </c>
      <c r="H58" s="7">
        <v>23</v>
      </c>
      <c r="I58" s="9">
        <v>12649.18</v>
      </c>
    </row>
    <row r="59" spans="1:9" ht="12.75">
      <c r="A59" t="s">
        <v>270</v>
      </c>
      <c r="B59" s="9">
        <v>137</v>
      </c>
      <c r="C59" s="9">
        <v>95736.9</v>
      </c>
      <c r="D59" s="9">
        <v>24285.06</v>
      </c>
      <c r="E59" s="7">
        <f t="shared" si="0"/>
        <v>876</v>
      </c>
      <c r="F59" s="9">
        <v>79407.14</v>
      </c>
      <c r="G59" s="7">
        <f t="shared" si="2"/>
        <v>580</v>
      </c>
      <c r="H59" s="7">
        <v>131</v>
      </c>
      <c r="I59" s="9">
        <v>79233.39</v>
      </c>
    </row>
    <row r="60" spans="1:9" ht="12.75">
      <c r="A60" t="s">
        <v>271</v>
      </c>
      <c r="B60" s="9">
        <v>190</v>
      </c>
      <c r="C60" s="9">
        <v>157833.33</v>
      </c>
      <c r="D60" s="9">
        <v>17225.07</v>
      </c>
      <c r="E60" s="7">
        <f t="shared" si="0"/>
        <v>921</v>
      </c>
      <c r="F60" s="9">
        <v>122082.72</v>
      </c>
      <c r="G60" s="7">
        <f t="shared" si="2"/>
        <v>643</v>
      </c>
      <c r="H60" s="7">
        <v>186</v>
      </c>
      <c r="I60" s="9">
        <v>119794.11</v>
      </c>
    </row>
    <row r="61" spans="1:9" ht="12.75">
      <c r="A61" t="s">
        <v>78</v>
      </c>
      <c r="B61" s="9">
        <v>144</v>
      </c>
      <c r="C61" s="9">
        <v>99776.9</v>
      </c>
      <c r="D61" s="9">
        <v>12606.57</v>
      </c>
      <c r="E61" s="7">
        <f t="shared" si="0"/>
        <v>780</v>
      </c>
      <c r="F61" s="9">
        <v>89074.22</v>
      </c>
      <c r="G61" s="7">
        <f t="shared" si="2"/>
        <v>619</v>
      </c>
      <c r="H61" s="7">
        <v>149</v>
      </c>
      <c r="I61" s="9">
        <v>87980.87</v>
      </c>
    </row>
    <row r="62" spans="1:9" ht="12.75">
      <c r="A62" t="s">
        <v>79</v>
      </c>
      <c r="B62" s="9">
        <v>348</v>
      </c>
      <c r="C62" s="9">
        <v>198031.94</v>
      </c>
      <c r="D62" s="9">
        <v>54002.43</v>
      </c>
      <c r="E62" s="7">
        <f t="shared" si="0"/>
        <v>724</v>
      </c>
      <c r="F62" s="9">
        <v>187043.8</v>
      </c>
      <c r="G62" s="7">
        <f t="shared" si="2"/>
        <v>537</v>
      </c>
      <c r="H62" s="7">
        <v>348</v>
      </c>
      <c r="I62" s="9">
        <v>185637.69</v>
      </c>
    </row>
    <row r="63" spans="1:9" ht="12.75">
      <c r="A63" t="s">
        <v>272</v>
      </c>
      <c r="B63" s="9">
        <v>432</v>
      </c>
      <c r="C63" s="9">
        <v>348122.64</v>
      </c>
      <c r="D63" s="9">
        <v>75196.5</v>
      </c>
      <c r="E63" s="7">
        <f t="shared" si="0"/>
        <v>980</v>
      </c>
      <c r="F63" s="9">
        <v>287042.36</v>
      </c>
      <c r="G63" s="7">
        <f t="shared" si="2"/>
        <v>664</v>
      </c>
      <c r="H63" s="7">
        <v>431</v>
      </c>
      <c r="I63" s="9">
        <v>283433.81</v>
      </c>
    </row>
    <row r="64" spans="1:9" ht="12.75">
      <c r="A64" t="s">
        <v>273</v>
      </c>
      <c r="B64" s="9">
        <v>524</v>
      </c>
      <c r="C64" s="9">
        <v>312596.56</v>
      </c>
      <c r="D64" s="9">
        <v>125215.01</v>
      </c>
      <c r="E64" s="7">
        <f t="shared" si="0"/>
        <v>836</v>
      </c>
      <c r="F64" s="9">
        <v>295036.35</v>
      </c>
      <c r="G64" s="7">
        <f t="shared" si="2"/>
        <v>563</v>
      </c>
      <c r="H64" s="7">
        <v>525</v>
      </c>
      <c r="I64" s="9">
        <v>284762.88</v>
      </c>
    </row>
    <row r="65" spans="1:9" ht="12.75">
      <c r="A65" t="s">
        <v>274</v>
      </c>
      <c r="B65" s="9">
        <v>144</v>
      </c>
      <c r="C65" s="9">
        <v>80336.36</v>
      </c>
      <c r="D65" s="9">
        <v>38353.42</v>
      </c>
      <c r="E65" s="7">
        <f t="shared" si="0"/>
        <v>824</v>
      </c>
      <c r="F65" s="9">
        <v>74952.44</v>
      </c>
      <c r="G65" s="7">
        <f t="shared" si="2"/>
        <v>521</v>
      </c>
      <c r="H65" s="7">
        <v>134</v>
      </c>
      <c r="I65" s="9">
        <v>67633.78</v>
      </c>
    </row>
    <row r="66" spans="1:9" ht="12.75">
      <c r="A66" t="s">
        <v>275</v>
      </c>
      <c r="B66" s="9">
        <v>169</v>
      </c>
      <c r="C66" s="9">
        <v>80113.68</v>
      </c>
      <c r="D66" s="9">
        <v>29976.84</v>
      </c>
      <c r="E66" s="7">
        <f t="shared" si="0"/>
        <v>651</v>
      </c>
      <c r="F66" s="9">
        <v>82106.35</v>
      </c>
      <c r="G66" s="7">
        <f t="shared" si="2"/>
        <v>486</v>
      </c>
      <c r="H66" s="7">
        <v>163</v>
      </c>
      <c r="I66" s="9">
        <v>82063.1</v>
      </c>
    </row>
    <row r="67" spans="1:9" ht="12.75">
      <c r="A67" t="s">
        <v>80</v>
      </c>
      <c r="B67" s="9">
        <v>102</v>
      </c>
      <c r="C67" s="9">
        <v>71805.43</v>
      </c>
      <c r="D67" s="9">
        <v>6503.03</v>
      </c>
      <c r="E67" s="7">
        <f t="shared" si="0"/>
        <v>768</v>
      </c>
      <c r="F67" s="9">
        <v>57399.41</v>
      </c>
      <c r="G67" s="7">
        <f t="shared" si="2"/>
        <v>563</v>
      </c>
      <c r="H67" s="7">
        <v>97</v>
      </c>
      <c r="I67" s="9">
        <v>56036.19</v>
      </c>
    </row>
    <row r="68" spans="1:9" ht="12.75">
      <c r="A68" t="s">
        <v>81</v>
      </c>
      <c r="B68" s="9">
        <v>851</v>
      </c>
      <c r="C68" s="9">
        <v>837974.6</v>
      </c>
      <c r="D68" s="9">
        <v>89866.41</v>
      </c>
      <c r="E68" s="7">
        <f t="shared" si="0"/>
        <v>1090</v>
      </c>
      <c r="F68" s="9">
        <v>567111.4</v>
      </c>
      <c r="G68" s="7">
        <f t="shared" si="2"/>
        <v>666</v>
      </c>
      <c r="H68" s="7">
        <v>876</v>
      </c>
      <c r="I68" s="9">
        <v>562257.67</v>
      </c>
    </row>
    <row r="69" spans="1:9" ht="12.75">
      <c r="A69" t="s">
        <v>82</v>
      </c>
      <c r="B69" s="9">
        <v>197</v>
      </c>
      <c r="C69" s="9">
        <v>141433.04</v>
      </c>
      <c r="D69" s="9">
        <v>38611.32</v>
      </c>
      <c r="E69" s="7">
        <f t="shared" si="0"/>
        <v>914</v>
      </c>
      <c r="F69" s="9">
        <v>125960.49</v>
      </c>
      <c r="G69" s="7">
        <f t="shared" si="2"/>
        <v>639</v>
      </c>
      <c r="H69" s="7">
        <v>197</v>
      </c>
      <c r="I69" s="9">
        <v>124385.28</v>
      </c>
    </row>
    <row r="70" spans="1:9" ht="12.75">
      <c r="A70" t="s">
        <v>276</v>
      </c>
      <c r="B70" s="9">
        <v>188</v>
      </c>
      <c r="C70" s="9">
        <v>177433.28</v>
      </c>
      <c r="D70" s="9">
        <v>24291.07</v>
      </c>
      <c r="E70" s="7">
        <f t="shared" si="0"/>
        <v>1073</v>
      </c>
      <c r="F70" s="9">
        <v>122773.85</v>
      </c>
      <c r="G70" s="7">
        <f t="shared" si="2"/>
        <v>653</v>
      </c>
      <c r="H70" s="7">
        <v>188</v>
      </c>
      <c r="I70" s="9">
        <v>121847.79</v>
      </c>
    </row>
    <row r="71" spans="1:9" ht="12.75">
      <c r="A71" t="s">
        <v>277</v>
      </c>
      <c r="B71" s="9">
        <v>87</v>
      </c>
      <c r="C71" s="9">
        <v>51181.68</v>
      </c>
      <c r="D71" s="9">
        <v>10099.35</v>
      </c>
      <c r="E71" s="7">
        <f t="shared" si="0"/>
        <v>704</v>
      </c>
      <c r="F71" s="9">
        <v>45662.84</v>
      </c>
      <c r="G71" s="7">
        <f t="shared" si="2"/>
        <v>525</v>
      </c>
      <c r="H71" s="7">
        <v>90</v>
      </c>
      <c r="I71" s="9">
        <v>44580.11</v>
      </c>
    </row>
    <row r="72" spans="1:9" ht="12.75">
      <c r="A72" t="s">
        <v>83</v>
      </c>
      <c r="B72" s="9">
        <v>25</v>
      </c>
      <c r="C72" s="9">
        <v>16942.29</v>
      </c>
      <c r="D72" s="9">
        <v>2210.25</v>
      </c>
      <c r="E72" s="7">
        <f t="shared" si="0"/>
        <v>766</v>
      </c>
      <c r="F72" s="9">
        <v>15634.51</v>
      </c>
      <c r="G72" s="7">
        <f t="shared" si="2"/>
        <v>625</v>
      </c>
      <c r="H72" s="7">
        <v>25</v>
      </c>
      <c r="I72" s="9">
        <v>15633.44</v>
      </c>
    </row>
    <row r="73" spans="1:9" ht="12.75">
      <c r="A73" t="s">
        <v>278</v>
      </c>
      <c r="B73" s="9">
        <v>101</v>
      </c>
      <c r="C73" s="9">
        <v>76481.31</v>
      </c>
      <c r="D73" s="9">
        <v>9376.08</v>
      </c>
      <c r="E73" s="7">
        <f t="shared" si="0"/>
        <v>850</v>
      </c>
      <c r="F73" s="9">
        <v>56277.64</v>
      </c>
      <c r="G73" s="7">
        <f t="shared" si="2"/>
        <v>557</v>
      </c>
      <c r="H73" s="7">
        <v>102</v>
      </c>
      <c r="I73" s="9">
        <v>55270.32</v>
      </c>
    </row>
    <row r="74" spans="1:9" ht="12.75">
      <c r="A74" t="s">
        <v>279</v>
      </c>
      <c r="B74" s="9">
        <v>46</v>
      </c>
      <c r="C74" s="9">
        <v>38665.77</v>
      </c>
      <c r="D74" s="9">
        <v>2620.85</v>
      </c>
      <c r="E74" s="7">
        <f t="shared" si="0"/>
        <v>898</v>
      </c>
      <c r="F74" s="9">
        <v>29287.36</v>
      </c>
      <c r="G74" s="7">
        <f t="shared" si="2"/>
        <v>637</v>
      </c>
      <c r="H74" s="7">
        <v>45</v>
      </c>
      <c r="I74" s="9">
        <v>28668.52</v>
      </c>
    </row>
    <row r="75" spans="1:9" ht="12.75">
      <c r="A75" t="s">
        <v>280</v>
      </c>
      <c r="B75" s="9">
        <v>75</v>
      </c>
      <c r="C75" s="9">
        <v>74537.95</v>
      </c>
      <c r="D75" s="9">
        <v>8094.62</v>
      </c>
      <c r="E75" s="7">
        <f>ROUND((C75+D75)/B75,0)</f>
        <v>1102</v>
      </c>
      <c r="F75" s="9">
        <v>53736.96</v>
      </c>
      <c r="G75" s="7">
        <f t="shared" si="2"/>
        <v>716</v>
      </c>
      <c r="H75" s="7">
        <v>77</v>
      </c>
      <c r="I75" s="9">
        <v>51577.88</v>
      </c>
    </row>
    <row r="76" spans="1:9" ht="12.75">
      <c r="A76" t="s">
        <v>84</v>
      </c>
      <c r="B76" s="9">
        <v>160</v>
      </c>
      <c r="C76" s="9">
        <v>82695.31</v>
      </c>
      <c r="D76" s="9">
        <v>28256.47</v>
      </c>
      <c r="E76" s="7">
        <f>ROUND((C76+D76)/B76,0)</f>
        <v>693</v>
      </c>
      <c r="F76" s="9">
        <v>82249.87</v>
      </c>
      <c r="G76" s="7">
        <f t="shared" si="2"/>
        <v>514</v>
      </c>
      <c r="H76" s="7">
        <v>157</v>
      </c>
      <c r="I76" s="9">
        <v>81858.65</v>
      </c>
    </row>
    <row r="77" spans="1:9" ht="12.75">
      <c r="A77" t="s">
        <v>281</v>
      </c>
      <c r="B77" s="9">
        <v>541</v>
      </c>
      <c r="C77" s="9">
        <v>463572.87</v>
      </c>
      <c r="D77" s="9">
        <v>68308.22</v>
      </c>
      <c r="E77" s="7">
        <f>ROUND((C77+D77)/B77,0)</f>
        <v>983</v>
      </c>
      <c r="F77" s="9">
        <v>350573.92</v>
      </c>
      <c r="G77" s="7">
        <f t="shared" si="2"/>
        <v>648</v>
      </c>
      <c r="H77" s="7">
        <v>544</v>
      </c>
      <c r="I77" s="9">
        <v>345524.21</v>
      </c>
    </row>
    <row r="78" spans="2:9" ht="13.5" thickBot="1">
      <c r="B78" s="11">
        <f>SUM(B10:B77)</f>
        <v>26180</v>
      </c>
      <c r="C78" s="11">
        <f>SUM(C10:C77)</f>
        <v>20930572.97999999</v>
      </c>
      <c r="D78" s="11">
        <f>SUM(D10:D77)</f>
        <v>4542704.53</v>
      </c>
      <c r="E78" s="2">
        <f>ROUND((C78+D78)/B78,0)</f>
        <v>973</v>
      </c>
      <c r="F78" s="11">
        <f>SUM(F10:F77)</f>
        <v>16980631.110000003</v>
      </c>
      <c r="G78" s="2">
        <f>ROUND(F78/B78,0)</f>
        <v>649</v>
      </c>
      <c r="H78" s="11">
        <f>SUM(H10:H77)</f>
        <v>26079</v>
      </c>
      <c r="I78" s="11">
        <f>SUM(I10:I77)</f>
        <v>16815887.18</v>
      </c>
    </row>
    <row r="79" spans="2:9" ht="13.5" thickTop="1">
      <c r="B79" s="12"/>
      <c r="C79" s="12"/>
      <c r="D79" s="12"/>
      <c r="E79" s="3"/>
      <c r="F79" s="12"/>
      <c r="G79" s="3"/>
      <c r="H79" s="3"/>
      <c r="I79" s="12"/>
    </row>
    <row r="80" spans="1:9" ht="12.75">
      <c r="A80" t="s">
        <v>444</v>
      </c>
      <c r="B80" s="12"/>
      <c r="C80" s="12"/>
      <c r="D80" s="12"/>
      <c r="E80" s="3"/>
      <c r="F80" s="12">
        <f>C78+D78-F78</f>
        <v>8492646.399999987</v>
      </c>
      <c r="G80" s="3"/>
      <c r="H80" s="3"/>
      <c r="I80" s="12"/>
    </row>
    <row r="81" spans="1:8" ht="12.75">
      <c r="A81" t="s">
        <v>17</v>
      </c>
      <c r="F81" s="14">
        <f>F78-I78</f>
        <v>164743.93000000343</v>
      </c>
      <c r="G81" s="4"/>
      <c r="H81" s="4"/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0</v>
      </c>
      <c r="I1" s="37">
        <v>39752</v>
      </c>
    </row>
    <row r="2" spans="1:9" ht="12.75">
      <c r="A2" s="8" t="s">
        <v>1</v>
      </c>
      <c r="I2" s="14"/>
    </row>
    <row r="4" spans="1:9" ht="18">
      <c r="A4" s="1" t="s">
        <v>449</v>
      </c>
      <c r="I4" s="18"/>
    </row>
    <row r="7" ht="15.75">
      <c r="A7" s="5" t="s">
        <v>282</v>
      </c>
    </row>
    <row r="9" spans="1:9" ht="25.5">
      <c r="A9" s="15" t="s">
        <v>19</v>
      </c>
      <c r="B9" s="16" t="s">
        <v>456</v>
      </c>
      <c r="C9" s="16" t="s">
        <v>443</v>
      </c>
      <c r="D9" s="16" t="s">
        <v>442</v>
      </c>
      <c r="E9" s="17" t="s">
        <v>20</v>
      </c>
      <c r="F9" s="16" t="s">
        <v>7</v>
      </c>
      <c r="G9" s="17" t="s">
        <v>21</v>
      </c>
      <c r="H9" s="16" t="s">
        <v>455</v>
      </c>
      <c r="I9" s="16" t="s">
        <v>9</v>
      </c>
    </row>
    <row r="10" spans="1:9" ht="12.75">
      <c r="A10" s="6" t="s">
        <v>283</v>
      </c>
      <c r="B10" s="13">
        <v>223</v>
      </c>
      <c r="C10" s="13">
        <v>149867.54</v>
      </c>
      <c r="D10" s="13">
        <v>28572.81</v>
      </c>
      <c r="E10" s="7">
        <f>ROUND((C10+D10)/B10,0)</f>
        <v>800</v>
      </c>
      <c r="F10" s="13">
        <v>125522.56</v>
      </c>
      <c r="G10" s="7">
        <f>ROUND(F10/B10,0)</f>
        <v>563</v>
      </c>
      <c r="H10" s="7">
        <v>224</v>
      </c>
      <c r="I10" s="13">
        <v>124189.01</v>
      </c>
    </row>
    <row r="11" spans="1:9" ht="12.75">
      <c r="A11" s="6" t="s">
        <v>284</v>
      </c>
      <c r="B11" s="13">
        <v>970</v>
      </c>
      <c r="C11" s="13">
        <v>789093.6</v>
      </c>
      <c r="D11" s="13">
        <v>233491.79</v>
      </c>
      <c r="E11" s="7">
        <f aca="true" t="shared" si="0" ref="E11:E49">ROUND((C11+D11)/B11,0)</f>
        <v>1054</v>
      </c>
      <c r="F11" s="13">
        <v>635826.98</v>
      </c>
      <c r="G11" s="7">
        <f aca="true" t="shared" si="1" ref="G11:G41">ROUND(F11/B11,0)</f>
        <v>655</v>
      </c>
      <c r="H11" s="7">
        <v>969</v>
      </c>
      <c r="I11" s="13">
        <v>628322.26</v>
      </c>
    </row>
    <row r="12" spans="1:9" ht="12.75">
      <c r="A12" s="6" t="s">
        <v>285</v>
      </c>
      <c r="B12" s="13">
        <v>171</v>
      </c>
      <c r="C12" s="13">
        <v>121288.25</v>
      </c>
      <c r="D12" s="13">
        <v>24062.5</v>
      </c>
      <c r="E12" s="7">
        <f t="shared" si="0"/>
        <v>850</v>
      </c>
      <c r="F12" s="13">
        <v>102878.38</v>
      </c>
      <c r="G12" s="7">
        <f t="shared" si="1"/>
        <v>602</v>
      </c>
      <c r="H12" s="7">
        <v>172</v>
      </c>
      <c r="I12" s="13">
        <v>100184.94</v>
      </c>
    </row>
    <row r="13" spans="1:9" ht="12.75">
      <c r="A13" s="6" t="s">
        <v>286</v>
      </c>
      <c r="B13" s="13">
        <v>2852</v>
      </c>
      <c r="C13" s="13">
        <v>1953211.68</v>
      </c>
      <c r="D13" s="13">
        <v>987083.78</v>
      </c>
      <c r="E13" s="7">
        <f t="shared" si="0"/>
        <v>1031</v>
      </c>
      <c r="F13" s="13">
        <v>1974249.13</v>
      </c>
      <c r="G13" s="7">
        <f t="shared" si="1"/>
        <v>692</v>
      </c>
      <c r="H13" s="7">
        <v>2831</v>
      </c>
      <c r="I13" s="13">
        <v>1936798.86</v>
      </c>
    </row>
    <row r="14" spans="1:9" ht="12.75">
      <c r="A14" s="6" t="s">
        <v>287</v>
      </c>
      <c r="B14" s="13">
        <v>227</v>
      </c>
      <c r="C14" s="13">
        <v>133832.28</v>
      </c>
      <c r="D14" s="13">
        <v>41938.03</v>
      </c>
      <c r="E14" s="7">
        <f t="shared" si="0"/>
        <v>774</v>
      </c>
      <c r="F14" s="13">
        <v>124205.45</v>
      </c>
      <c r="G14" s="7">
        <f t="shared" si="1"/>
        <v>547</v>
      </c>
      <c r="H14" s="7">
        <v>220</v>
      </c>
      <c r="I14" s="13">
        <v>123042.71</v>
      </c>
    </row>
    <row r="15" spans="1:9" ht="12.75">
      <c r="A15" s="6" t="s">
        <v>288</v>
      </c>
      <c r="B15" s="13">
        <v>188</v>
      </c>
      <c r="C15" s="13">
        <v>148265.62</v>
      </c>
      <c r="D15" s="13">
        <v>56695.75</v>
      </c>
      <c r="E15" s="7">
        <f t="shared" si="0"/>
        <v>1090</v>
      </c>
      <c r="F15" s="13">
        <v>125139.82</v>
      </c>
      <c r="G15" s="7">
        <f t="shared" si="1"/>
        <v>666</v>
      </c>
      <c r="H15" s="7">
        <v>185</v>
      </c>
      <c r="I15" s="13">
        <v>122680.28</v>
      </c>
    </row>
    <row r="16" spans="1:9" ht="12.75">
      <c r="A16" s="6" t="s">
        <v>289</v>
      </c>
      <c r="B16" s="13">
        <v>103</v>
      </c>
      <c r="C16" s="13">
        <v>75377.41</v>
      </c>
      <c r="D16" s="13">
        <v>10316.02</v>
      </c>
      <c r="E16" s="7">
        <f t="shared" si="0"/>
        <v>832</v>
      </c>
      <c r="F16" s="13">
        <v>58999.58</v>
      </c>
      <c r="G16" s="7">
        <f t="shared" si="1"/>
        <v>573</v>
      </c>
      <c r="H16" s="7">
        <v>97</v>
      </c>
      <c r="I16" s="13">
        <v>57167.04</v>
      </c>
    </row>
    <row r="17" spans="1:9" ht="12.75">
      <c r="A17" s="6" t="s">
        <v>290</v>
      </c>
      <c r="B17" s="13">
        <v>176</v>
      </c>
      <c r="C17" s="13">
        <v>127832.82</v>
      </c>
      <c r="D17" s="13">
        <v>23193.43</v>
      </c>
      <c r="E17" s="7">
        <f t="shared" si="0"/>
        <v>858</v>
      </c>
      <c r="F17" s="13">
        <v>87121.9</v>
      </c>
      <c r="G17" s="7">
        <f t="shared" si="1"/>
        <v>495</v>
      </c>
      <c r="H17" s="7">
        <v>162</v>
      </c>
      <c r="I17" s="13">
        <v>84790.47</v>
      </c>
    </row>
    <row r="18" spans="1:9" ht="12.75">
      <c r="A18" s="6" t="s">
        <v>291</v>
      </c>
      <c r="B18" s="13">
        <v>126</v>
      </c>
      <c r="C18" s="13">
        <v>66576.38</v>
      </c>
      <c r="D18" s="13">
        <v>17977.6</v>
      </c>
      <c r="E18" s="7">
        <f t="shared" si="0"/>
        <v>671</v>
      </c>
      <c r="F18" s="13">
        <v>62041.33</v>
      </c>
      <c r="G18" s="7">
        <f t="shared" si="1"/>
        <v>492</v>
      </c>
      <c r="H18" s="7">
        <v>122</v>
      </c>
      <c r="I18" s="13">
        <v>60880.98</v>
      </c>
    </row>
    <row r="19" spans="1:9" ht="12.75">
      <c r="A19" s="6" t="s">
        <v>292</v>
      </c>
      <c r="B19" s="13">
        <v>119</v>
      </c>
      <c r="C19" s="13">
        <v>83447.09</v>
      </c>
      <c r="D19" s="13">
        <v>16578.77</v>
      </c>
      <c r="E19" s="7">
        <f t="shared" si="0"/>
        <v>841</v>
      </c>
      <c r="F19" s="13">
        <v>68036.57</v>
      </c>
      <c r="G19" s="7">
        <f t="shared" si="1"/>
        <v>572</v>
      </c>
      <c r="H19" s="7">
        <v>118</v>
      </c>
      <c r="I19" s="13">
        <v>66308.22</v>
      </c>
    </row>
    <row r="20" spans="1:9" ht="12.75">
      <c r="A20" s="6" t="s">
        <v>293</v>
      </c>
      <c r="B20" s="13">
        <v>422</v>
      </c>
      <c r="C20" s="13">
        <v>235414.36</v>
      </c>
      <c r="D20" s="13">
        <v>64037.42</v>
      </c>
      <c r="E20" s="7">
        <f t="shared" si="0"/>
        <v>710</v>
      </c>
      <c r="F20" s="13">
        <v>227588.22</v>
      </c>
      <c r="G20" s="7">
        <f t="shared" si="1"/>
        <v>539</v>
      </c>
      <c r="H20" s="7">
        <v>422</v>
      </c>
      <c r="I20" s="13">
        <v>226026.88</v>
      </c>
    </row>
    <row r="21" spans="1:9" ht="12.75">
      <c r="A21" s="6" t="s">
        <v>294</v>
      </c>
      <c r="B21" s="13">
        <v>337</v>
      </c>
      <c r="C21" s="13">
        <v>257422.81</v>
      </c>
      <c r="D21" s="13">
        <v>65932.29</v>
      </c>
      <c r="E21" s="7">
        <f t="shared" si="0"/>
        <v>960</v>
      </c>
      <c r="F21" s="13">
        <v>212681.99</v>
      </c>
      <c r="G21" s="7">
        <f t="shared" si="1"/>
        <v>631</v>
      </c>
      <c r="H21" s="7">
        <v>338</v>
      </c>
      <c r="I21" s="13">
        <v>210426.17</v>
      </c>
    </row>
    <row r="22" spans="1:9" ht="12.75">
      <c r="A22" s="6" t="s">
        <v>295</v>
      </c>
      <c r="B22" s="13">
        <v>549</v>
      </c>
      <c r="C22" s="13">
        <v>458681.38</v>
      </c>
      <c r="D22" s="13">
        <v>94066.35</v>
      </c>
      <c r="E22" s="7">
        <f t="shared" si="0"/>
        <v>1007</v>
      </c>
      <c r="F22" s="13">
        <v>365160.36</v>
      </c>
      <c r="G22" s="7">
        <f t="shared" si="1"/>
        <v>665</v>
      </c>
      <c r="H22" s="7">
        <v>544</v>
      </c>
      <c r="I22" s="13">
        <v>363022.1</v>
      </c>
    </row>
    <row r="23" spans="1:9" ht="12.75">
      <c r="A23" s="6" t="s">
        <v>296</v>
      </c>
      <c r="B23" s="13">
        <v>5101</v>
      </c>
      <c r="C23" s="13">
        <v>3352659.05</v>
      </c>
      <c r="D23" s="13">
        <v>1626789.38</v>
      </c>
      <c r="E23" s="7">
        <f t="shared" si="0"/>
        <v>976</v>
      </c>
      <c r="F23" s="13">
        <v>3507751.51</v>
      </c>
      <c r="G23" s="7">
        <f t="shared" si="1"/>
        <v>688</v>
      </c>
      <c r="H23" s="7">
        <v>5067</v>
      </c>
      <c r="I23" s="13">
        <v>3474596.43</v>
      </c>
    </row>
    <row r="24" spans="1:9" ht="12.75">
      <c r="A24" s="6" t="s">
        <v>297</v>
      </c>
      <c r="B24" s="13">
        <v>388</v>
      </c>
      <c r="C24" s="13">
        <v>287266.91</v>
      </c>
      <c r="D24" s="13">
        <v>83972.4</v>
      </c>
      <c r="E24" s="7">
        <f t="shared" si="0"/>
        <v>957</v>
      </c>
      <c r="F24" s="13">
        <v>240787.6</v>
      </c>
      <c r="G24" s="7">
        <f t="shared" si="1"/>
        <v>621</v>
      </c>
      <c r="H24" s="7">
        <v>375</v>
      </c>
      <c r="I24" s="13">
        <v>233048.31</v>
      </c>
    </row>
    <row r="25" spans="1:9" ht="12.75">
      <c r="A25" s="6" t="s">
        <v>298</v>
      </c>
      <c r="B25" s="13">
        <v>269</v>
      </c>
      <c r="C25" s="13">
        <v>193079.2</v>
      </c>
      <c r="D25" s="13">
        <v>34085.76</v>
      </c>
      <c r="E25" s="7">
        <f t="shared" si="0"/>
        <v>844</v>
      </c>
      <c r="F25" s="13">
        <v>156086.59</v>
      </c>
      <c r="G25" s="7">
        <f t="shared" si="1"/>
        <v>580</v>
      </c>
      <c r="H25" s="7">
        <v>271</v>
      </c>
      <c r="I25" s="13">
        <v>154923.21</v>
      </c>
    </row>
    <row r="26" spans="1:9" ht="12.75">
      <c r="A26" s="6" t="s">
        <v>299</v>
      </c>
      <c r="B26" s="13">
        <v>482</v>
      </c>
      <c r="C26" s="13">
        <v>298237.71</v>
      </c>
      <c r="D26" s="13">
        <v>113452.3</v>
      </c>
      <c r="E26" s="7">
        <f t="shared" si="0"/>
        <v>854</v>
      </c>
      <c r="F26" s="13">
        <v>283430.07</v>
      </c>
      <c r="G26" s="7">
        <f t="shared" si="1"/>
        <v>588</v>
      </c>
      <c r="H26" s="7">
        <v>460</v>
      </c>
      <c r="I26" s="13">
        <v>269901.62</v>
      </c>
    </row>
    <row r="27" spans="1:9" ht="12.75">
      <c r="A27" s="6" t="s">
        <v>300</v>
      </c>
      <c r="B27" s="13">
        <v>582</v>
      </c>
      <c r="C27" s="13">
        <v>371355.93</v>
      </c>
      <c r="D27" s="13">
        <v>133609.37</v>
      </c>
      <c r="E27" s="7">
        <f t="shared" si="0"/>
        <v>868</v>
      </c>
      <c r="F27" s="13">
        <v>342350.21</v>
      </c>
      <c r="G27" s="7">
        <f t="shared" si="1"/>
        <v>588</v>
      </c>
      <c r="H27" s="7">
        <v>568</v>
      </c>
      <c r="I27" s="13">
        <v>330020.29</v>
      </c>
    </row>
    <row r="28" spans="1:9" ht="12.75">
      <c r="A28" s="6" t="s">
        <v>301</v>
      </c>
      <c r="B28" s="13">
        <v>423</v>
      </c>
      <c r="C28" s="13">
        <v>289613.06</v>
      </c>
      <c r="D28" s="13">
        <v>61338.49</v>
      </c>
      <c r="E28" s="7">
        <f t="shared" si="0"/>
        <v>830</v>
      </c>
      <c r="F28" s="13">
        <v>239366.34</v>
      </c>
      <c r="G28" s="7">
        <f t="shared" si="1"/>
        <v>566</v>
      </c>
      <c r="H28" s="7">
        <v>419</v>
      </c>
      <c r="I28" s="13">
        <v>237870.91</v>
      </c>
    </row>
    <row r="29" spans="1:9" ht="12.75">
      <c r="A29" s="6" t="s">
        <v>302</v>
      </c>
      <c r="B29" s="13">
        <v>164</v>
      </c>
      <c r="C29" s="13">
        <v>104165.91</v>
      </c>
      <c r="D29" s="13">
        <v>48933.09</v>
      </c>
      <c r="E29" s="7">
        <f t="shared" si="0"/>
        <v>934</v>
      </c>
      <c r="F29" s="13">
        <v>99940.85</v>
      </c>
      <c r="G29" s="7">
        <f t="shared" si="1"/>
        <v>609</v>
      </c>
      <c r="H29" s="7">
        <v>161</v>
      </c>
      <c r="I29" s="13">
        <v>97520.78</v>
      </c>
    </row>
    <row r="30" spans="1:9" ht="12.75">
      <c r="A30" s="6" t="s">
        <v>303</v>
      </c>
      <c r="B30" s="13">
        <v>270</v>
      </c>
      <c r="C30" s="13">
        <v>142727.91</v>
      </c>
      <c r="D30" s="13">
        <v>63971.27</v>
      </c>
      <c r="E30" s="7">
        <f t="shared" si="0"/>
        <v>766</v>
      </c>
      <c r="F30" s="13">
        <v>138343.88</v>
      </c>
      <c r="G30" s="7">
        <f t="shared" si="1"/>
        <v>512</v>
      </c>
      <c r="H30" s="7">
        <v>252</v>
      </c>
      <c r="I30" s="13">
        <v>133685.28</v>
      </c>
    </row>
    <row r="31" spans="1:9" ht="12.75">
      <c r="A31" s="6" t="s">
        <v>304</v>
      </c>
      <c r="B31" s="13">
        <v>322</v>
      </c>
      <c r="C31" s="13">
        <v>239453.49</v>
      </c>
      <c r="D31" s="13">
        <v>47837.83</v>
      </c>
      <c r="E31" s="7">
        <f t="shared" si="0"/>
        <v>892</v>
      </c>
      <c r="F31" s="13">
        <v>191235.18</v>
      </c>
      <c r="G31" s="7">
        <f t="shared" si="1"/>
        <v>594</v>
      </c>
      <c r="H31" s="7">
        <v>321</v>
      </c>
      <c r="I31" s="13">
        <v>189990.69</v>
      </c>
    </row>
    <row r="32" spans="1:9" ht="12.75">
      <c r="A32" s="6" t="s">
        <v>305</v>
      </c>
      <c r="B32" s="13">
        <v>220</v>
      </c>
      <c r="C32" s="13">
        <v>118770.54</v>
      </c>
      <c r="D32" s="13">
        <v>50281.54</v>
      </c>
      <c r="E32" s="7">
        <f t="shared" si="0"/>
        <v>768</v>
      </c>
      <c r="F32" s="13">
        <v>109516.82</v>
      </c>
      <c r="G32" s="7">
        <f t="shared" si="1"/>
        <v>498</v>
      </c>
      <c r="H32" s="7">
        <v>213</v>
      </c>
      <c r="I32" s="13">
        <v>105539.45</v>
      </c>
    </row>
    <row r="33" spans="1:9" ht="12.75">
      <c r="A33" s="6" t="s">
        <v>306</v>
      </c>
      <c r="B33" s="13">
        <v>165</v>
      </c>
      <c r="C33" s="13">
        <v>114474.59</v>
      </c>
      <c r="D33" s="13">
        <v>20253.47</v>
      </c>
      <c r="E33" s="7">
        <f t="shared" si="0"/>
        <v>817</v>
      </c>
      <c r="F33" s="13">
        <v>90469.94</v>
      </c>
      <c r="G33" s="7">
        <f t="shared" si="1"/>
        <v>548</v>
      </c>
      <c r="H33" s="7">
        <v>165</v>
      </c>
      <c r="I33" s="13">
        <v>89891.39</v>
      </c>
    </row>
    <row r="34" spans="1:9" ht="12.75">
      <c r="A34" s="6" t="s">
        <v>307</v>
      </c>
      <c r="B34" s="13">
        <v>284</v>
      </c>
      <c r="C34" s="13">
        <v>214896.94</v>
      </c>
      <c r="D34" s="13">
        <v>37300.95</v>
      </c>
      <c r="E34" s="7">
        <f t="shared" si="0"/>
        <v>888</v>
      </c>
      <c r="F34" s="13">
        <v>165205.99</v>
      </c>
      <c r="G34" s="7">
        <f t="shared" si="1"/>
        <v>582</v>
      </c>
      <c r="H34" s="7">
        <v>286</v>
      </c>
      <c r="I34" s="13">
        <v>163713.37</v>
      </c>
    </row>
    <row r="35" spans="1:9" ht="12.75">
      <c r="A35" s="6" t="s">
        <v>308</v>
      </c>
      <c r="B35" s="13">
        <v>177</v>
      </c>
      <c r="C35" s="13">
        <v>99045.18</v>
      </c>
      <c r="D35" s="13">
        <v>28789.74</v>
      </c>
      <c r="E35" s="7">
        <f t="shared" si="0"/>
        <v>722</v>
      </c>
      <c r="F35" s="13">
        <v>78149.64</v>
      </c>
      <c r="G35" s="7">
        <f t="shared" si="1"/>
        <v>442</v>
      </c>
      <c r="H35" s="7">
        <v>166</v>
      </c>
      <c r="I35" s="13">
        <v>74580.19</v>
      </c>
    </row>
    <row r="36" spans="1:9" ht="12.75">
      <c r="A36" s="6" t="s">
        <v>309</v>
      </c>
      <c r="B36" s="13">
        <v>39</v>
      </c>
      <c r="C36" s="13">
        <v>26324.37</v>
      </c>
      <c r="D36" s="13">
        <v>3709.97</v>
      </c>
      <c r="E36" s="7">
        <f t="shared" si="0"/>
        <v>770</v>
      </c>
      <c r="F36" s="13">
        <v>21960.29</v>
      </c>
      <c r="G36" s="7">
        <f t="shared" si="1"/>
        <v>563</v>
      </c>
      <c r="H36" s="7">
        <v>38</v>
      </c>
      <c r="I36" s="13">
        <v>21890.71</v>
      </c>
    </row>
    <row r="37" spans="1:9" ht="12.75">
      <c r="A37" s="6" t="s">
        <v>310</v>
      </c>
      <c r="B37" s="13">
        <v>101</v>
      </c>
      <c r="C37" s="13">
        <v>48865.65</v>
      </c>
      <c r="D37" s="13">
        <v>11777.5</v>
      </c>
      <c r="E37" s="7">
        <f t="shared" si="0"/>
        <v>600</v>
      </c>
      <c r="F37" s="13">
        <v>45706.37</v>
      </c>
      <c r="G37" s="7">
        <f t="shared" si="1"/>
        <v>453</v>
      </c>
      <c r="H37" s="7">
        <v>99</v>
      </c>
      <c r="I37" s="13">
        <v>45152.19</v>
      </c>
    </row>
    <row r="38" spans="1:9" ht="12.75">
      <c r="A38" s="6" t="s">
        <v>311</v>
      </c>
      <c r="B38" s="13">
        <v>1080</v>
      </c>
      <c r="C38" s="13">
        <v>778268.53</v>
      </c>
      <c r="D38" s="13">
        <v>229025.63</v>
      </c>
      <c r="E38" s="7">
        <f t="shared" si="0"/>
        <v>933</v>
      </c>
      <c r="F38" s="13">
        <v>678411.09</v>
      </c>
      <c r="G38" s="7">
        <f t="shared" si="1"/>
        <v>628</v>
      </c>
      <c r="H38" s="7">
        <v>1080</v>
      </c>
      <c r="I38" s="13">
        <v>671389.58</v>
      </c>
    </row>
    <row r="39" spans="1:9" ht="12.75">
      <c r="A39" s="6" t="s">
        <v>312</v>
      </c>
      <c r="B39" s="13">
        <v>152</v>
      </c>
      <c r="C39" s="13">
        <v>136551.42</v>
      </c>
      <c r="D39" s="13">
        <v>12373.42</v>
      </c>
      <c r="E39" s="7">
        <f t="shared" si="0"/>
        <v>980</v>
      </c>
      <c r="F39" s="13">
        <v>86437.53</v>
      </c>
      <c r="G39" s="7">
        <f t="shared" si="1"/>
        <v>569</v>
      </c>
      <c r="H39" s="7">
        <v>152</v>
      </c>
      <c r="I39" s="13">
        <v>84316.42</v>
      </c>
    </row>
    <row r="40" spans="1:9" ht="12.75">
      <c r="A40" s="6" t="s">
        <v>313</v>
      </c>
      <c r="B40" s="13">
        <v>339</v>
      </c>
      <c r="C40" s="13">
        <v>213011.14</v>
      </c>
      <c r="D40" s="13">
        <v>50898.41</v>
      </c>
      <c r="E40" s="7">
        <f t="shared" si="0"/>
        <v>778</v>
      </c>
      <c r="F40" s="13">
        <v>174221.65</v>
      </c>
      <c r="G40" s="7">
        <f t="shared" si="1"/>
        <v>514</v>
      </c>
      <c r="H40" s="7">
        <v>325</v>
      </c>
      <c r="I40" s="13">
        <v>171963.38</v>
      </c>
    </row>
    <row r="41" spans="1:9" ht="12.75">
      <c r="A41" s="6" t="s">
        <v>314</v>
      </c>
      <c r="B41" s="13">
        <v>74</v>
      </c>
      <c r="C41" s="13">
        <v>59307.43</v>
      </c>
      <c r="D41" s="13">
        <v>14423.77</v>
      </c>
      <c r="E41" s="7">
        <f t="shared" si="0"/>
        <v>996</v>
      </c>
      <c r="F41" s="13">
        <v>42108.38</v>
      </c>
      <c r="G41" s="7">
        <f t="shared" si="1"/>
        <v>569</v>
      </c>
      <c r="H41" s="7">
        <v>73</v>
      </c>
      <c r="I41" s="13">
        <v>41475.88</v>
      </c>
    </row>
    <row r="42" spans="1:9" ht="12.75">
      <c r="A42" s="6" t="s">
        <v>315</v>
      </c>
      <c r="B42" s="13">
        <v>247</v>
      </c>
      <c r="C42" s="13">
        <v>194514.03</v>
      </c>
      <c r="D42" s="13">
        <v>47445.31</v>
      </c>
      <c r="E42" s="7">
        <f t="shared" si="0"/>
        <v>980</v>
      </c>
      <c r="F42" s="13">
        <v>139515.38</v>
      </c>
      <c r="G42" s="7">
        <f aca="true" t="shared" si="2" ref="G42:G49">ROUND(F42/B42,0)</f>
        <v>565</v>
      </c>
      <c r="H42" s="7">
        <v>243</v>
      </c>
      <c r="I42" s="13">
        <v>135948.42</v>
      </c>
    </row>
    <row r="43" spans="1:9" ht="12.75">
      <c r="A43" s="6" t="s">
        <v>316</v>
      </c>
      <c r="B43" s="13">
        <v>110</v>
      </c>
      <c r="C43" s="13">
        <v>54702.32</v>
      </c>
      <c r="D43" s="13">
        <v>26375.29</v>
      </c>
      <c r="E43" s="7">
        <f t="shared" si="0"/>
        <v>737</v>
      </c>
      <c r="F43" s="13">
        <v>53480.74</v>
      </c>
      <c r="G43" s="7">
        <f t="shared" si="2"/>
        <v>486</v>
      </c>
      <c r="H43" s="7">
        <v>108</v>
      </c>
      <c r="I43" s="13">
        <v>53200.32</v>
      </c>
    </row>
    <row r="44" spans="1:9" ht="12.75">
      <c r="A44" s="6" t="s">
        <v>317</v>
      </c>
      <c r="B44" s="13">
        <v>78</v>
      </c>
      <c r="C44" s="13">
        <v>69912.41</v>
      </c>
      <c r="D44" s="13">
        <v>8046.88</v>
      </c>
      <c r="E44" s="7">
        <f t="shared" si="0"/>
        <v>999</v>
      </c>
      <c r="F44" s="13">
        <v>47432.02</v>
      </c>
      <c r="G44" s="7">
        <f t="shared" si="2"/>
        <v>608</v>
      </c>
      <c r="H44" s="7">
        <v>80</v>
      </c>
      <c r="I44" s="13">
        <v>47392.82</v>
      </c>
    </row>
    <row r="45" spans="1:9" ht="12.75">
      <c r="A45" s="6" t="s">
        <v>318</v>
      </c>
      <c r="B45" s="13">
        <v>1201</v>
      </c>
      <c r="C45" s="13">
        <v>836631.22</v>
      </c>
      <c r="D45" s="13">
        <v>316596.64</v>
      </c>
      <c r="E45" s="7">
        <f t="shared" si="0"/>
        <v>960</v>
      </c>
      <c r="F45" s="13">
        <v>764215.23</v>
      </c>
      <c r="G45" s="7">
        <f t="shared" si="2"/>
        <v>636</v>
      </c>
      <c r="H45" s="7">
        <v>1192</v>
      </c>
      <c r="I45" s="13">
        <v>741352.73</v>
      </c>
    </row>
    <row r="46" spans="1:9" ht="12.75">
      <c r="A46" s="6" t="s">
        <v>319</v>
      </c>
      <c r="B46" s="13">
        <v>58</v>
      </c>
      <c r="C46" s="13">
        <v>50690.27</v>
      </c>
      <c r="D46" s="13">
        <v>8799.77</v>
      </c>
      <c r="E46" s="7">
        <f t="shared" si="0"/>
        <v>1026</v>
      </c>
      <c r="F46" s="13">
        <v>34631.45</v>
      </c>
      <c r="G46" s="7">
        <f t="shared" si="2"/>
        <v>597</v>
      </c>
      <c r="H46" s="7">
        <v>56</v>
      </c>
      <c r="I46" s="13">
        <v>34228.05</v>
      </c>
    </row>
    <row r="47" spans="1:9" ht="12.75">
      <c r="A47" s="6" t="s">
        <v>320</v>
      </c>
      <c r="B47" s="13">
        <v>101</v>
      </c>
      <c r="C47" s="13">
        <v>93159.34</v>
      </c>
      <c r="D47" s="13">
        <v>13043.36</v>
      </c>
      <c r="E47" s="7">
        <f t="shared" si="0"/>
        <v>1052</v>
      </c>
      <c r="F47" s="13">
        <v>55504.59</v>
      </c>
      <c r="G47" s="7">
        <f t="shared" si="2"/>
        <v>550</v>
      </c>
      <c r="H47" s="7">
        <v>93</v>
      </c>
      <c r="I47" s="13">
        <v>53678.45</v>
      </c>
    </row>
    <row r="48" spans="1:9" ht="12.75">
      <c r="A48" s="6" t="s">
        <v>321</v>
      </c>
      <c r="B48" s="13">
        <v>155</v>
      </c>
      <c r="C48" s="13">
        <v>105067.47</v>
      </c>
      <c r="D48" s="13">
        <v>43590.21</v>
      </c>
      <c r="E48" s="7">
        <f t="shared" si="0"/>
        <v>959</v>
      </c>
      <c r="F48" s="13">
        <v>98694.66</v>
      </c>
      <c r="G48" s="7">
        <f t="shared" si="2"/>
        <v>637</v>
      </c>
      <c r="H48" s="7">
        <v>157</v>
      </c>
      <c r="I48" s="13">
        <v>95426.69</v>
      </c>
    </row>
    <row r="49" spans="2:9" ht="13.5" thickBot="1">
      <c r="B49" s="11">
        <f>SUM(B10:B48)</f>
        <v>19045</v>
      </c>
      <c r="C49" s="11">
        <f>SUM(C10:C48)</f>
        <v>13093063.239999998</v>
      </c>
      <c r="D49" s="11">
        <f>SUM(D10:D48)</f>
        <v>4800668.289999999</v>
      </c>
      <c r="E49" s="2">
        <f t="shared" si="0"/>
        <v>940</v>
      </c>
      <c r="F49" s="11">
        <f>SUM(F10:F48)</f>
        <v>12054406.27</v>
      </c>
      <c r="G49" s="2">
        <f t="shared" si="2"/>
        <v>633</v>
      </c>
      <c r="H49" s="11">
        <f>SUM(H10:H48)</f>
        <v>18824</v>
      </c>
      <c r="I49" s="11">
        <f>SUM(I10:I48)</f>
        <v>11856537.479999999</v>
      </c>
    </row>
    <row r="50" spans="2:9" ht="13.5" thickTop="1">
      <c r="B50" s="12"/>
      <c r="C50" s="12"/>
      <c r="D50" s="12"/>
      <c r="E50" s="3"/>
      <c r="F50" s="12"/>
      <c r="G50" s="3"/>
      <c r="H50" s="3"/>
      <c r="I50" s="12"/>
    </row>
    <row r="51" spans="1:9" ht="12.75">
      <c r="A51" t="s">
        <v>444</v>
      </c>
      <c r="B51" s="12"/>
      <c r="C51" s="12"/>
      <c r="D51" s="12"/>
      <c r="E51" s="3"/>
      <c r="F51" s="12">
        <f>C49+D49-F49</f>
        <v>5839325.259999998</v>
      </c>
      <c r="G51" s="3"/>
      <c r="H51" s="3"/>
      <c r="I51" s="12"/>
    </row>
    <row r="52" spans="1:8" ht="12.75">
      <c r="A52" t="s">
        <v>17</v>
      </c>
      <c r="F52" s="14">
        <f>F49-I49</f>
        <v>197868.79000000097</v>
      </c>
      <c r="G52" s="4"/>
      <c r="H52" s="4"/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0</v>
      </c>
      <c r="I1" s="37">
        <v>39752</v>
      </c>
    </row>
    <row r="2" spans="1:9" ht="12.75">
      <c r="A2" s="8" t="s">
        <v>1</v>
      </c>
      <c r="I2" s="14"/>
    </row>
    <row r="4" spans="1:9" ht="18">
      <c r="A4" s="1" t="s">
        <v>449</v>
      </c>
      <c r="I4" s="18"/>
    </row>
    <row r="7" ht="15.75">
      <c r="A7" s="5" t="s">
        <v>322</v>
      </c>
    </row>
    <row r="9" spans="1:9" ht="25.5">
      <c r="A9" s="15" t="s">
        <v>19</v>
      </c>
      <c r="B9" s="16" t="s">
        <v>456</v>
      </c>
      <c r="C9" s="16" t="s">
        <v>443</v>
      </c>
      <c r="D9" s="16" t="s">
        <v>442</v>
      </c>
      <c r="E9" s="17" t="s">
        <v>20</v>
      </c>
      <c r="F9" s="16" t="s">
        <v>7</v>
      </c>
      <c r="G9" s="17" t="s">
        <v>21</v>
      </c>
      <c r="H9" s="16" t="s">
        <v>455</v>
      </c>
      <c r="I9" s="16" t="s">
        <v>9</v>
      </c>
    </row>
    <row r="10" spans="1:9" ht="12.75">
      <c r="A10" s="6" t="s">
        <v>323</v>
      </c>
      <c r="B10" s="13">
        <v>60</v>
      </c>
      <c r="C10" s="13">
        <v>56425.09</v>
      </c>
      <c r="D10" s="13">
        <v>2044.01</v>
      </c>
      <c r="E10" s="7">
        <f>ROUND((C10+D10)/B10,0)</f>
        <v>974</v>
      </c>
      <c r="F10" s="13">
        <v>36828.53</v>
      </c>
      <c r="G10" s="7">
        <f>ROUND(F10/B10,0)</f>
        <v>614</v>
      </c>
      <c r="H10" s="7">
        <v>62</v>
      </c>
      <c r="I10" s="13">
        <v>34744.18</v>
      </c>
    </row>
    <row r="11" spans="1:9" ht="12.75">
      <c r="A11" s="6" t="s">
        <v>324</v>
      </c>
      <c r="B11" s="13">
        <v>471</v>
      </c>
      <c r="C11" s="13">
        <v>415372.97</v>
      </c>
      <c r="D11" s="13">
        <v>95900.78</v>
      </c>
      <c r="E11" s="7">
        <f aca="true" t="shared" si="0" ref="E11:E74">ROUND((C11+D11)/B11,0)</f>
        <v>1086</v>
      </c>
      <c r="F11" s="13">
        <v>320589.17</v>
      </c>
      <c r="G11" s="7">
        <f aca="true" t="shared" si="1" ref="G11:G41">ROUND(F11/B11,0)</f>
        <v>681</v>
      </c>
      <c r="H11" s="7">
        <v>482</v>
      </c>
      <c r="I11" s="13">
        <v>318375.7</v>
      </c>
    </row>
    <row r="12" spans="1:9" ht="12.75">
      <c r="A12" s="6" t="s">
        <v>452</v>
      </c>
      <c r="B12" s="13">
        <v>667</v>
      </c>
      <c r="C12" s="13">
        <v>539849.34</v>
      </c>
      <c r="D12" s="13">
        <v>111800.53</v>
      </c>
      <c r="E12" s="7">
        <f t="shared" si="0"/>
        <v>977</v>
      </c>
      <c r="F12" s="13">
        <v>454179.38</v>
      </c>
      <c r="G12" s="7">
        <f t="shared" si="1"/>
        <v>681</v>
      </c>
      <c r="H12" s="7">
        <v>662</v>
      </c>
      <c r="I12" s="13">
        <v>450331.32</v>
      </c>
    </row>
    <row r="13" spans="1:9" ht="12.75">
      <c r="A13" s="6" t="s">
        <v>325</v>
      </c>
      <c r="B13" s="13">
        <v>871</v>
      </c>
      <c r="C13" s="13">
        <v>614545.57</v>
      </c>
      <c r="D13" s="13">
        <v>171066.16</v>
      </c>
      <c r="E13" s="7">
        <f t="shared" si="0"/>
        <v>902</v>
      </c>
      <c r="F13" s="13">
        <v>547715.69</v>
      </c>
      <c r="G13" s="7">
        <f t="shared" si="1"/>
        <v>629</v>
      </c>
      <c r="H13" s="7">
        <v>846</v>
      </c>
      <c r="I13" s="13">
        <v>540151.07</v>
      </c>
    </row>
    <row r="14" spans="1:9" ht="12.75">
      <c r="A14" s="6" t="s">
        <v>326</v>
      </c>
      <c r="B14" s="13">
        <v>262</v>
      </c>
      <c r="C14" s="13">
        <v>192842.06</v>
      </c>
      <c r="D14" s="13">
        <v>43071.19</v>
      </c>
      <c r="E14" s="7">
        <f t="shared" si="0"/>
        <v>900</v>
      </c>
      <c r="F14" s="13">
        <v>153731.87</v>
      </c>
      <c r="G14" s="7">
        <f t="shared" si="1"/>
        <v>587</v>
      </c>
      <c r="H14" s="7">
        <v>248</v>
      </c>
      <c r="I14" s="13">
        <v>145805.95</v>
      </c>
    </row>
    <row r="15" spans="1:9" ht="12.75">
      <c r="A15" s="6" t="s">
        <v>327</v>
      </c>
      <c r="B15" s="13">
        <v>163</v>
      </c>
      <c r="C15" s="13">
        <v>142187.38</v>
      </c>
      <c r="D15" s="13">
        <v>24845.79</v>
      </c>
      <c r="E15" s="7">
        <f t="shared" si="0"/>
        <v>1025</v>
      </c>
      <c r="F15" s="13">
        <v>114072.32</v>
      </c>
      <c r="G15" s="7">
        <f t="shared" si="1"/>
        <v>700</v>
      </c>
      <c r="H15" s="7">
        <v>170</v>
      </c>
      <c r="I15" s="13">
        <v>112056.09</v>
      </c>
    </row>
    <row r="16" spans="1:9" ht="12.75">
      <c r="A16" s="6" t="s">
        <v>328</v>
      </c>
      <c r="B16" s="13">
        <v>473</v>
      </c>
      <c r="C16" s="13">
        <v>449407.76</v>
      </c>
      <c r="D16" s="13">
        <v>101307.09</v>
      </c>
      <c r="E16" s="7">
        <f t="shared" si="0"/>
        <v>1164</v>
      </c>
      <c r="F16" s="13">
        <v>344776.53</v>
      </c>
      <c r="G16" s="7">
        <f t="shared" si="1"/>
        <v>729</v>
      </c>
      <c r="H16" s="7">
        <v>473</v>
      </c>
      <c r="I16" s="13">
        <v>344776.53</v>
      </c>
    </row>
    <row r="17" spans="1:9" ht="12.75">
      <c r="A17" s="6" t="s">
        <v>329</v>
      </c>
      <c r="B17" s="13">
        <v>195</v>
      </c>
      <c r="C17" s="13">
        <v>146299.08</v>
      </c>
      <c r="D17" s="13">
        <v>36565.9</v>
      </c>
      <c r="E17" s="7">
        <f t="shared" si="0"/>
        <v>938</v>
      </c>
      <c r="F17" s="13">
        <v>119171.1</v>
      </c>
      <c r="G17" s="7">
        <f t="shared" si="1"/>
        <v>611</v>
      </c>
      <c r="H17" s="7">
        <v>193</v>
      </c>
      <c r="I17" s="13">
        <v>117163.67</v>
      </c>
    </row>
    <row r="18" spans="1:9" ht="12.75">
      <c r="A18" s="6" t="s">
        <v>330</v>
      </c>
      <c r="B18" s="13">
        <v>395</v>
      </c>
      <c r="C18" s="13">
        <v>294840.06</v>
      </c>
      <c r="D18" s="13">
        <v>67488.78</v>
      </c>
      <c r="E18" s="7">
        <f t="shared" si="0"/>
        <v>917</v>
      </c>
      <c r="F18" s="13">
        <v>263653.92</v>
      </c>
      <c r="G18" s="7">
        <f t="shared" si="1"/>
        <v>667</v>
      </c>
      <c r="H18" s="7">
        <v>397</v>
      </c>
      <c r="I18" s="13">
        <v>261184.78</v>
      </c>
    </row>
    <row r="19" spans="1:9" ht="12.75">
      <c r="A19" s="6" t="s">
        <v>331</v>
      </c>
      <c r="B19" s="13">
        <v>1149</v>
      </c>
      <c r="C19" s="13">
        <v>1038282.5</v>
      </c>
      <c r="D19" s="13">
        <v>206348.11</v>
      </c>
      <c r="E19" s="7">
        <f t="shared" si="0"/>
        <v>1083</v>
      </c>
      <c r="F19" s="13">
        <v>821391.11</v>
      </c>
      <c r="G19" s="7">
        <f t="shared" si="1"/>
        <v>715</v>
      </c>
      <c r="H19" s="7">
        <v>1166</v>
      </c>
      <c r="I19" s="13">
        <v>818192.31</v>
      </c>
    </row>
    <row r="20" spans="1:9" ht="12.75">
      <c r="A20" s="6" t="s">
        <v>332</v>
      </c>
      <c r="B20" s="13">
        <v>95</v>
      </c>
      <c r="C20" s="13">
        <v>80565.76</v>
      </c>
      <c r="D20" s="13">
        <v>7923.42</v>
      </c>
      <c r="E20" s="7">
        <f t="shared" si="0"/>
        <v>931</v>
      </c>
      <c r="F20" s="13">
        <v>59616.98</v>
      </c>
      <c r="G20" s="7">
        <f t="shared" si="1"/>
        <v>628</v>
      </c>
      <c r="H20" s="7">
        <v>96</v>
      </c>
      <c r="I20" s="13">
        <v>58611.25</v>
      </c>
    </row>
    <row r="21" spans="1:9" ht="12.75">
      <c r="A21" s="6" t="s">
        <v>333</v>
      </c>
      <c r="B21" s="13">
        <v>455</v>
      </c>
      <c r="C21" s="13">
        <v>375217.74</v>
      </c>
      <c r="D21" s="13">
        <v>65117.3</v>
      </c>
      <c r="E21" s="7">
        <f t="shared" si="0"/>
        <v>968</v>
      </c>
      <c r="F21" s="13">
        <v>280813.34</v>
      </c>
      <c r="G21" s="7">
        <f t="shared" si="1"/>
        <v>617</v>
      </c>
      <c r="H21" s="7">
        <v>457</v>
      </c>
      <c r="I21" s="13">
        <v>280122.5</v>
      </c>
    </row>
    <row r="22" spans="1:9" ht="12.75">
      <c r="A22" s="6" t="s">
        <v>334</v>
      </c>
      <c r="B22" s="13">
        <v>2491</v>
      </c>
      <c r="C22" s="13">
        <v>2130821.61</v>
      </c>
      <c r="D22" s="13">
        <v>645148.36</v>
      </c>
      <c r="E22" s="7">
        <f t="shared" si="0"/>
        <v>1114</v>
      </c>
      <c r="F22" s="13">
        <v>1838744.89</v>
      </c>
      <c r="G22" s="7">
        <f t="shared" si="1"/>
        <v>738</v>
      </c>
      <c r="H22" s="7">
        <v>2502</v>
      </c>
      <c r="I22" s="13">
        <v>1832389.52</v>
      </c>
    </row>
    <row r="23" spans="1:9" ht="12.75">
      <c r="A23" s="6" t="s">
        <v>335</v>
      </c>
      <c r="B23" s="13">
        <v>1087</v>
      </c>
      <c r="C23" s="13">
        <v>816119.32</v>
      </c>
      <c r="D23" s="13">
        <v>198573.03</v>
      </c>
      <c r="E23" s="7">
        <f t="shared" si="0"/>
        <v>933</v>
      </c>
      <c r="F23" s="13">
        <v>704145.3</v>
      </c>
      <c r="G23" s="7">
        <f t="shared" si="1"/>
        <v>648</v>
      </c>
      <c r="H23" s="7">
        <v>1116</v>
      </c>
      <c r="I23" s="13">
        <v>699196.17</v>
      </c>
    </row>
    <row r="24" spans="1:9" ht="12.75">
      <c r="A24" s="6" t="s">
        <v>336</v>
      </c>
      <c r="B24" s="13">
        <v>327</v>
      </c>
      <c r="C24" s="13">
        <v>249086.52</v>
      </c>
      <c r="D24" s="13">
        <v>56421.44</v>
      </c>
      <c r="E24" s="7">
        <f t="shared" si="0"/>
        <v>934</v>
      </c>
      <c r="F24" s="13">
        <v>220107.57</v>
      </c>
      <c r="G24" s="7">
        <f t="shared" si="1"/>
        <v>673</v>
      </c>
      <c r="H24" s="7">
        <v>327</v>
      </c>
      <c r="I24" s="13">
        <v>218126.28</v>
      </c>
    </row>
    <row r="25" spans="1:9" ht="12.75">
      <c r="A25" s="6" t="s">
        <v>337</v>
      </c>
      <c r="B25" s="13">
        <v>766</v>
      </c>
      <c r="C25" s="13">
        <v>755768.85</v>
      </c>
      <c r="D25" s="13">
        <v>116714.65</v>
      </c>
      <c r="E25" s="7">
        <f t="shared" si="0"/>
        <v>1139</v>
      </c>
      <c r="F25" s="13">
        <v>489949.26</v>
      </c>
      <c r="G25" s="7">
        <f t="shared" si="1"/>
        <v>640</v>
      </c>
      <c r="H25" s="7">
        <v>755</v>
      </c>
      <c r="I25" s="13">
        <v>486348.71</v>
      </c>
    </row>
    <row r="26" spans="1:9" ht="12.75">
      <c r="A26" s="6" t="s">
        <v>338</v>
      </c>
      <c r="B26" s="13">
        <v>238</v>
      </c>
      <c r="C26" s="13">
        <v>177486.75</v>
      </c>
      <c r="D26" s="13">
        <v>30111.46</v>
      </c>
      <c r="E26" s="7">
        <f t="shared" si="0"/>
        <v>872</v>
      </c>
      <c r="F26" s="13">
        <v>141403.72</v>
      </c>
      <c r="G26" s="7">
        <f t="shared" si="1"/>
        <v>594</v>
      </c>
      <c r="H26" s="7">
        <v>232</v>
      </c>
      <c r="I26" s="13">
        <v>141143.07</v>
      </c>
    </row>
    <row r="27" spans="1:9" ht="12.75">
      <c r="A27" s="6" t="s">
        <v>339</v>
      </c>
      <c r="B27" s="13">
        <v>192</v>
      </c>
      <c r="C27" s="13">
        <v>117192.2</v>
      </c>
      <c r="D27" s="13">
        <v>39602.93</v>
      </c>
      <c r="E27" s="7">
        <f t="shared" si="0"/>
        <v>817</v>
      </c>
      <c r="F27" s="13">
        <v>114414.59</v>
      </c>
      <c r="G27" s="7">
        <f t="shared" si="1"/>
        <v>596</v>
      </c>
      <c r="H27" s="7">
        <v>194</v>
      </c>
      <c r="I27" s="13">
        <v>109728.56</v>
      </c>
    </row>
    <row r="28" spans="1:9" ht="12.75">
      <c r="A28" s="6" t="s">
        <v>340</v>
      </c>
      <c r="B28" s="13">
        <v>77</v>
      </c>
      <c r="C28" s="13">
        <v>51454.36</v>
      </c>
      <c r="D28" s="13">
        <v>4679.17</v>
      </c>
      <c r="E28" s="7">
        <f t="shared" si="0"/>
        <v>729</v>
      </c>
      <c r="F28" s="13">
        <v>38071.12</v>
      </c>
      <c r="G28" s="7">
        <f t="shared" si="1"/>
        <v>494</v>
      </c>
      <c r="H28" s="7">
        <v>77</v>
      </c>
      <c r="I28" s="13">
        <v>37803.69</v>
      </c>
    </row>
    <row r="29" spans="1:9" ht="12.75">
      <c r="A29" s="6" t="s">
        <v>341</v>
      </c>
      <c r="B29" s="13">
        <v>4375</v>
      </c>
      <c r="C29" s="13">
        <v>3500779.72</v>
      </c>
      <c r="D29" s="13">
        <v>954448.05</v>
      </c>
      <c r="E29" s="7">
        <f t="shared" si="0"/>
        <v>1018</v>
      </c>
      <c r="F29" s="13">
        <v>3053823.08</v>
      </c>
      <c r="G29" s="7">
        <f t="shared" si="1"/>
        <v>698</v>
      </c>
      <c r="H29" s="7">
        <v>4394</v>
      </c>
      <c r="I29" s="13">
        <v>3036553.78</v>
      </c>
    </row>
    <row r="30" spans="1:9" ht="12.75">
      <c r="A30" s="6" t="s">
        <v>342</v>
      </c>
      <c r="B30" s="13">
        <v>1829</v>
      </c>
      <c r="C30" s="13">
        <v>1504589.32</v>
      </c>
      <c r="D30" s="13">
        <v>317530.23</v>
      </c>
      <c r="E30" s="7">
        <f t="shared" si="0"/>
        <v>996</v>
      </c>
      <c r="F30" s="13">
        <v>1176972.03</v>
      </c>
      <c r="G30" s="7">
        <f t="shared" si="1"/>
        <v>644</v>
      </c>
      <c r="H30" s="7">
        <v>1804</v>
      </c>
      <c r="I30" s="13">
        <v>1171308.84</v>
      </c>
    </row>
    <row r="31" spans="1:9" ht="12.75">
      <c r="A31" s="6" t="s">
        <v>343</v>
      </c>
      <c r="B31" s="13">
        <v>831</v>
      </c>
      <c r="C31" s="13">
        <v>624422.28</v>
      </c>
      <c r="D31" s="13">
        <v>143920.28</v>
      </c>
      <c r="E31" s="7">
        <f t="shared" si="0"/>
        <v>925</v>
      </c>
      <c r="F31" s="13">
        <v>520936.96</v>
      </c>
      <c r="G31" s="7">
        <f t="shared" si="1"/>
        <v>627</v>
      </c>
      <c r="H31" s="7">
        <v>829</v>
      </c>
      <c r="I31" s="13">
        <v>513577.78</v>
      </c>
    </row>
    <row r="32" spans="1:9" ht="12.75">
      <c r="A32" s="6" t="s">
        <v>344</v>
      </c>
      <c r="B32" s="13">
        <v>347</v>
      </c>
      <c r="C32" s="13">
        <v>274654.57</v>
      </c>
      <c r="D32" s="13">
        <v>40637.81</v>
      </c>
      <c r="E32" s="7">
        <f t="shared" si="0"/>
        <v>909</v>
      </c>
      <c r="F32" s="13">
        <v>215801.72</v>
      </c>
      <c r="G32" s="7">
        <f t="shared" si="1"/>
        <v>622</v>
      </c>
      <c r="H32" s="7">
        <v>350</v>
      </c>
      <c r="I32" s="13">
        <v>212883.92</v>
      </c>
    </row>
    <row r="33" spans="1:9" ht="12.75">
      <c r="A33" s="6" t="s">
        <v>345</v>
      </c>
      <c r="B33" s="13">
        <v>149</v>
      </c>
      <c r="C33" s="13">
        <v>118367.66</v>
      </c>
      <c r="D33" s="13">
        <v>43720.26</v>
      </c>
      <c r="E33" s="7">
        <f t="shared" si="0"/>
        <v>1088</v>
      </c>
      <c r="F33" s="13">
        <v>107058.2</v>
      </c>
      <c r="G33" s="7">
        <f t="shared" si="1"/>
        <v>719</v>
      </c>
      <c r="H33" s="7">
        <v>146</v>
      </c>
      <c r="I33" s="13">
        <v>104174.44</v>
      </c>
    </row>
    <row r="34" spans="1:9" ht="12.75">
      <c r="A34" s="6" t="s">
        <v>346</v>
      </c>
      <c r="B34" s="13">
        <v>1592</v>
      </c>
      <c r="C34" s="13">
        <v>1446221.5</v>
      </c>
      <c r="D34" s="13">
        <v>303121.37</v>
      </c>
      <c r="E34" s="7">
        <f t="shared" si="0"/>
        <v>1099</v>
      </c>
      <c r="F34" s="13">
        <v>1098886.89</v>
      </c>
      <c r="G34" s="7">
        <f t="shared" si="1"/>
        <v>690</v>
      </c>
      <c r="H34" s="7">
        <v>1609</v>
      </c>
      <c r="I34" s="13">
        <v>1094105.57</v>
      </c>
    </row>
    <row r="35" spans="1:9" ht="12.75">
      <c r="A35" s="6" t="s">
        <v>347</v>
      </c>
      <c r="B35" s="13">
        <v>39</v>
      </c>
      <c r="C35" s="13">
        <v>37138.43</v>
      </c>
      <c r="D35" s="13">
        <v>1484.09</v>
      </c>
      <c r="E35" s="7">
        <f t="shared" si="0"/>
        <v>990</v>
      </c>
      <c r="F35" s="13">
        <v>24350.99</v>
      </c>
      <c r="G35" s="7">
        <f t="shared" si="1"/>
        <v>624</v>
      </c>
      <c r="H35" s="7">
        <v>42</v>
      </c>
      <c r="I35" s="13">
        <v>24350.99</v>
      </c>
    </row>
    <row r="36" spans="1:9" ht="12.75">
      <c r="A36" s="6" t="s">
        <v>348</v>
      </c>
      <c r="B36" s="13">
        <v>194</v>
      </c>
      <c r="C36" s="13">
        <v>174798.87</v>
      </c>
      <c r="D36" s="13">
        <v>12278.07</v>
      </c>
      <c r="E36" s="7">
        <f t="shared" si="0"/>
        <v>964</v>
      </c>
      <c r="F36" s="13">
        <v>122865.14</v>
      </c>
      <c r="G36" s="7">
        <f t="shared" si="1"/>
        <v>633</v>
      </c>
      <c r="H36" s="7">
        <v>194</v>
      </c>
      <c r="I36" s="13">
        <v>120771.59</v>
      </c>
    </row>
    <row r="37" spans="1:9" ht="12.75">
      <c r="A37" s="6" t="s">
        <v>349</v>
      </c>
      <c r="B37" s="13">
        <v>532</v>
      </c>
      <c r="C37" s="13">
        <v>450794.06</v>
      </c>
      <c r="D37" s="13">
        <v>76568.94</v>
      </c>
      <c r="E37" s="7">
        <f t="shared" si="0"/>
        <v>991</v>
      </c>
      <c r="F37" s="13">
        <v>331740.21</v>
      </c>
      <c r="G37" s="7">
        <f t="shared" si="1"/>
        <v>624</v>
      </c>
      <c r="H37" s="7">
        <v>532</v>
      </c>
      <c r="I37" s="13">
        <v>327600.18</v>
      </c>
    </row>
    <row r="38" spans="1:9" ht="12.75">
      <c r="A38" s="6" t="s">
        <v>350</v>
      </c>
      <c r="B38" s="13">
        <v>81</v>
      </c>
      <c r="C38" s="13">
        <v>61207.94</v>
      </c>
      <c r="D38" s="13">
        <v>7920.86</v>
      </c>
      <c r="E38" s="7">
        <f t="shared" si="0"/>
        <v>853</v>
      </c>
      <c r="F38" s="13">
        <v>48885.24</v>
      </c>
      <c r="G38" s="7">
        <f t="shared" si="1"/>
        <v>604</v>
      </c>
      <c r="H38" s="7">
        <v>80</v>
      </c>
      <c r="I38" s="13">
        <v>48657.2</v>
      </c>
    </row>
    <row r="39" spans="1:9" ht="12.75">
      <c r="A39" s="6" t="s">
        <v>351</v>
      </c>
      <c r="B39" s="13">
        <v>44</v>
      </c>
      <c r="C39" s="13">
        <v>43601.72</v>
      </c>
      <c r="D39" s="13">
        <v>1692.81</v>
      </c>
      <c r="E39" s="7">
        <f t="shared" si="0"/>
        <v>1029</v>
      </c>
      <c r="F39" s="13">
        <v>28651.68</v>
      </c>
      <c r="G39" s="7">
        <f t="shared" si="1"/>
        <v>651</v>
      </c>
      <c r="H39" s="7">
        <v>45</v>
      </c>
      <c r="I39" s="13">
        <v>28144.12</v>
      </c>
    </row>
    <row r="40" spans="1:9" ht="12.75">
      <c r="A40" s="6" t="s">
        <v>352</v>
      </c>
      <c r="B40" s="13">
        <v>50</v>
      </c>
      <c r="C40" s="13">
        <v>46615.51</v>
      </c>
      <c r="D40" s="13">
        <v>6054.91</v>
      </c>
      <c r="E40" s="7">
        <f t="shared" si="0"/>
        <v>1053</v>
      </c>
      <c r="F40" s="13">
        <v>31630.23</v>
      </c>
      <c r="G40" s="7">
        <f t="shared" si="1"/>
        <v>633</v>
      </c>
      <c r="H40" s="7">
        <v>52</v>
      </c>
      <c r="I40" s="13">
        <v>31630.23</v>
      </c>
    </row>
    <row r="41" spans="1:9" ht="12.75">
      <c r="A41" s="6" t="s">
        <v>353</v>
      </c>
      <c r="B41" s="13">
        <v>93</v>
      </c>
      <c r="C41" s="13">
        <v>89626.71</v>
      </c>
      <c r="D41" s="13">
        <v>10283</v>
      </c>
      <c r="E41" s="7">
        <f t="shared" si="0"/>
        <v>1074</v>
      </c>
      <c r="F41" s="13">
        <v>65253</v>
      </c>
      <c r="G41" s="7">
        <f t="shared" si="1"/>
        <v>702</v>
      </c>
      <c r="H41" s="7">
        <v>94</v>
      </c>
      <c r="I41" s="13">
        <v>63944.9</v>
      </c>
    </row>
    <row r="42" spans="1:9" ht="12.75">
      <c r="A42" s="6" t="s">
        <v>354</v>
      </c>
      <c r="B42" s="13">
        <v>243</v>
      </c>
      <c r="C42" s="13">
        <v>234064.93</v>
      </c>
      <c r="D42" s="13">
        <v>43075.56</v>
      </c>
      <c r="E42" s="7">
        <f t="shared" si="0"/>
        <v>1140</v>
      </c>
      <c r="F42" s="13">
        <v>176399.72</v>
      </c>
      <c r="G42" s="7">
        <f aca="true" t="shared" si="2" ref="G42:G93">ROUND(F42/B42,0)</f>
        <v>726</v>
      </c>
      <c r="H42" s="7">
        <v>245</v>
      </c>
      <c r="I42" s="13">
        <v>170683.67</v>
      </c>
    </row>
    <row r="43" spans="1:9" ht="12.75">
      <c r="A43" s="6" t="s">
        <v>355</v>
      </c>
      <c r="B43" s="13">
        <v>96</v>
      </c>
      <c r="C43" s="13">
        <v>80459.08</v>
      </c>
      <c r="D43" s="13">
        <v>13010.97</v>
      </c>
      <c r="E43" s="7">
        <f t="shared" si="0"/>
        <v>974</v>
      </c>
      <c r="F43" s="13">
        <v>64357.82</v>
      </c>
      <c r="G43" s="7">
        <f t="shared" si="2"/>
        <v>670</v>
      </c>
      <c r="H43" s="7">
        <v>97</v>
      </c>
      <c r="I43" s="13">
        <v>63488.8</v>
      </c>
    </row>
    <row r="44" spans="1:9" ht="12.75">
      <c r="A44" s="6" t="s">
        <v>356</v>
      </c>
      <c r="B44" s="13">
        <v>41</v>
      </c>
      <c r="C44" s="13">
        <v>42011.71</v>
      </c>
      <c r="D44" s="13">
        <v>4229.92</v>
      </c>
      <c r="E44" s="7">
        <f t="shared" si="0"/>
        <v>1128</v>
      </c>
      <c r="F44" s="13">
        <v>30840.9</v>
      </c>
      <c r="G44" s="7">
        <f t="shared" si="2"/>
        <v>752</v>
      </c>
      <c r="H44" s="7">
        <v>43</v>
      </c>
      <c r="I44" s="13">
        <v>29504.16</v>
      </c>
    </row>
    <row r="45" spans="1:9" ht="12.75">
      <c r="A45" s="6" t="s">
        <v>357</v>
      </c>
      <c r="B45" s="13">
        <v>160</v>
      </c>
      <c r="C45" s="13">
        <v>111712.62</v>
      </c>
      <c r="D45" s="13">
        <v>31572.93</v>
      </c>
      <c r="E45" s="7">
        <f t="shared" si="0"/>
        <v>896</v>
      </c>
      <c r="F45" s="13">
        <v>97656.93</v>
      </c>
      <c r="G45" s="7">
        <f t="shared" si="2"/>
        <v>610</v>
      </c>
      <c r="H45" s="7">
        <v>156</v>
      </c>
      <c r="I45" s="13">
        <v>96115.57</v>
      </c>
    </row>
    <row r="46" spans="1:9" ht="12.75">
      <c r="A46" s="6" t="s">
        <v>358</v>
      </c>
      <c r="B46" s="13">
        <v>130</v>
      </c>
      <c r="C46" s="13">
        <v>105815.84</v>
      </c>
      <c r="D46" s="13">
        <v>17416.74</v>
      </c>
      <c r="E46" s="7">
        <f t="shared" si="0"/>
        <v>948</v>
      </c>
      <c r="F46" s="13">
        <v>81935.42</v>
      </c>
      <c r="G46" s="7">
        <f t="shared" si="2"/>
        <v>630</v>
      </c>
      <c r="H46" s="7">
        <v>131</v>
      </c>
      <c r="I46" s="13">
        <v>80615.91</v>
      </c>
    </row>
    <row r="47" spans="1:9" ht="12.75">
      <c r="A47" s="6" t="s">
        <v>359</v>
      </c>
      <c r="B47" s="13">
        <v>130</v>
      </c>
      <c r="C47" s="13">
        <v>89363.96</v>
      </c>
      <c r="D47" s="13">
        <v>19246.53</v>
      </c>
      <c r="E47" s="7">
        <f t="shared" si="0"/>
        <v>835</v>
      </c>
      <c r="F47" s="13">
        <v>81955.33</v>
      </c>
      <c r="G47" s="7">
        <f t="shared" si="2"/>
        <v>630</v>
      </c>
      <c r="H47" s="7">
        <v>122</v>
      </c>
      <c r="I47" s="13">
        <v>81653.42</v>
      </c>
    </row>
    <row r="48" spans="1:9" ht="12.75">
      <c r="A48" s="6" t="s">
        <v>360</v>
      </c>
      <c r="B48" s="13">
        <v>60</v>
      </c>
      <c r="C48" s="13">
        <v>49242.18</v>
      </c>
      <c r="D48" s="13">
        <v>6556.61</v>
      </c>
      <c r="E48" s="7">
        <f t="shared" si="0"/>
        <v>930</v>
      </c>
      <c r="F48" s="13">
        <v>41347.83</v>
      </c>
      <c r="G48" s="7">
        <f t="shared" si="2"/>
        <v>689</v>
      </c>
      <c r="H48" s="7">
        <v>61</v>
      </c>
      <c r="I48" s="13">
        <v>40392.72</v>
      </c>
    </row>
    <row r="49" spans="1:9" ht="12.75">
      <c r="A49" s="6" t="s">
        <v>361</v>
      </c>
      <c r="B49" s="13">
        <v>256</v>
      </c>
      <c r="C49" s="13">
        <v>180297.62</v>
      </c>
      <c r="D49" s="13">
        <v>35338.71</v>
      </c>
      <c r="E49" s="7">
        <f t="shared" si="0"/>
        <v>842</v>
      </c>
      <c r="F49" s="13">
        <v>150348.26</v>
      </c>
      <c r="G49" s="7">
        <f t="shared" si="2"/>
        <v>587</v>
      </c>
      <c r="H49" s="7">
        <v>256</v>
      </c>
      <c r="I49" s="13">
        <v>149846.93</v>
      </c>
    </row>
    <row r="50" spans="1:9" ht="12.75">
      <c r="A50" s="6" t="s">
        <v>362</v>
      </c>
      <c r="B50" s="13">
        <v>4510</v>
      </c>
      <c r="C50" s="13">
        <v>3641642.59</v>
      </c>
      <c r="D50" s="13">
        <v>1201135.66</v>
      </c>
      <c r="E50" s="7">
        <f t="shared" si="0"/>
        <v>1074</v>
      </c>
      <c r="F50" s="13">
        <v>3259245.72</v>
      </c>
      <c r="G50" s="7">
        <f t="shared" si="2"/>
        <v>723</v>
      </c>
      <c r="H50" s="7">
        <v>4550</v>
      </c>
      <c r="I50" s="13">
        <v>3213282.53</v>
      </c>
    </row>
    <row r="51" spans="1:9" ht="12.75">
      <c r="A51" s="6" t="s">
        <v>363</v>
      </c>
      <c r="B51" s="13">
        <v>208</v>
      </c>
      <c r="C51" s="13">
        <v>193857.57</v>
      </c>
      <c r="D51" s="13">
        <v>26311.81</v>
      </c>
      <c r="E51" s="7">
        <f t="shared" si="0"/>
        <v>1059</v>
      </c>
      <c r="F51" s="13">
        <v>137341.27</v>
      </c>
      <c r="G51" s="7">
        <f t="shared" si="2"/>
        <v>660</v>
      </c>
      <c r="H51" s="7">
        <v>205</v>
      </c>
      <c r="I51" s="13">
        <v>136676.34</v>
      </c>
    </row>
    <row r="52" spans="1:9" ht="12.75">
      <c r="A52" s="6" t="s">
        <v>364</v>
      </c>
      <c r="B52" s="13">
        <v>740</v>
      </c>
      <c r="C52" s="13">
        <v>551625.27</v>
      </c>
      <c r="D52" s="13">
        <v>133632.53</v>
      </c>
      <c r="E52" s="7">
        <f t="shared" si="0"/>
        <v>926</v>
      </c>
      <c r="F52" s="13">
        <v>464959.2</v>
      </c>
      <c r="G52" s="7">
        <f t="shared" si="2"/>
        <v>628</v>
      </c>
      <c r="H52" s="7">
        <v>728</v>
      </c>
      <c r="I52" s="13">
        <v>458604.49</v>
      </c>
    </row>
    <row r="53" spans="1:9" ht="12.75">
      <c r="A53" s="6" t="s">
        <v>365</v>
      </c>
      <c r="B53" s="13">
        <v>42</v>
      </c>
      <c r="C53" s="13">
        <v>21210.46</v>
      </c>
      <c r="D53" s="13">
        <v>5248.81</v>
      </c>
      <c r="E53" s="7">
        <f t="shared" si="0"/>
        <v>630</v>
      </c>
      <c r="F53" s="13">
        <v>20598.71</v>
      </c>
      <c r="G53" s="7">
        <f t="shared" si="2"/>
        <v>490</v>
      </c>
      <c r="H53" s="7">
        <v>40</v>
      </c>
      <c r="I53" s="13">
        <v>20598.71</v>
      </c>
    </row>
    <row r="54" spans="1:9" ht="12.75">
      <c r="A54" s="6" t="s">
        <v>366</v>
      </c>
      <c r="B54" s="13">
        <v>1125</v>
      </c>
      <c r="C54" s="13">
        <v>825037.23</v>
      </c>
      <c r="D54" s="13">
        <v>270646.46</v>
      </c>
      <c r="E54" s="7">
        <f t="shared" si="0"/>
        <v>974</v>
      </c>
      <c r="F54" s="13">
        <v>748697.44</v>
      </c>
      <c r="G54" s="7">
        <f t="shared" si="2"/>
        <v>666</v>
      </c>
      <c r="H54" s="7">
        <v>1101</v>
      </c>
      <c r="I54" s="13">
        <v>733847.56</v>
      </c>
    </row>
    <row r="55" spans="1:9" ht="12.75">
      <c r="A55" s="6" t="s">
        <v>367</v>
      </c>
      <c r="B55" s="13">
        <v>366</v>
      </c>
      <c r="C55" s="13">
        <v>272791.31</v>
      </c>
      <c r="D55" s="13">
        <v>62303.99</v>
      </c>
      <c r="E55" s="7">
        <f t="shared" si="0"/>
        <v>916</v>
      </c>
      <c r="F55" s="13">
        <v>238395.02</v>
      </c>
      <c r="G55" s="7">
        <f t="shared" si="2"/>
        <v>651</v>
      </c>
      <c r="H55" s="7">
        <v>363</v>
      </c>
      <c r="I55" s="13">
        <v>236285.45</v>
      </c>
    </row>
    <row r="56" spans="1:9" ht="12.75">
      <c r="A56" s="6" t="s">
        <v>368</v>
      </c>
      <c r="B56" s="13">
        <v>33</v>
      </c>
      <c r="C56" s="13">
        <v>24430.24</v>
      </c>
      <c r="D56" s="13">
        <v>15102.11</v>
      </c>
      <c r="E56" s="7">
        <f t="shared" si="0"/>
        <v>1198</v>
      </c>
      <c r="F56" s="13">
        <v>27385.49</v>
      </c>
      <c r="G56" s="7">
        <f t="shared" si="2"/>
        <v>830</v>
      </c>
      <c r="H56" s="7">
        <v>30</v>
      </c>
      <c r="I56" s="13">
        <v>27385.49</v>
      </c>
    </row>
    <row r="57" spans="1:9" ht="12.75">
      <c r="A57" s="6" t="s">
        <v>369</v>
      </c>
      <c r="B57" s="13">
        <v>124</v>
      </c>
      <c r="C57" s="13">
        <v>102652.44</v>
      </c>
      <c r="D57" s="13">
        <v>13849.39</v>
      </c>
      <c r="E57" s="7">
        <f t="shared" si="0"/>
        <v>940</v>
      </c>
      <c r="F57" s="13">
        <v>80558.78</v>
      </c>
      <c r="G57" s="7">
        <f t="shared" si="2"/>
        <v>650</v>
      </c>
      <c r="H57" s="7">
        <v>122</v>
      </c>
      <c r="I57" s="13">
        <v>79957.18</v>
      </c>
    </row>
    <row r="58" spans="1:9" ht="12.75">
      <c r="A58" s="6" t="s">
        <v>370</v>
      </c>
      <c r="B58" s="13">
        <v>66</v>
      </c>
      <c r="C58" s="13">
        <v>55504.12</v>
      </c>
      <c r="D58" s="13">
        <v>4568.95</v>
      </c>
      <c r="E58" s="7">
        <f t="shared" si="0"/>
        <v>910</v>
      </c>
      <c r="F58" s="13">
        <v>42551.54</v>
      </c>
      <c r="G58" s="7">
        <f t="shared" si="2"/>
        <v>645</v>
      </c>
      <c r="H58" s="7">
        <v>68</v>
      </c>
      <c r="I58" s="13">
        <v>42551.54</v>
      </c>
    </row>
    <row r="59" spans="1:9" ht="12.75">
      <c r="A59" s="6" t="s">
        <v>371</v>
      </c>
      <c r="B59" s="13">
        <v>526</v>
      </c>
      <c r="C59" s="13">
        <v>378234.46</v>
      </c>
      <c r="D59" s="13">
        <v>115871.76</v>
      </c>
      <c r="E59" s="7">
        <f t="shared" si="0"/>
        <v>939</v>
      </c>
      <c r="F59" s="13">
        <v>347951.35</v>
      </c>
      <c r="G59" s="7">
        <f t="shared" si="2"/>
        <v>662</v>
      </c>
      <c r="H59" s="7">
        <v>521</v>
      </c>
      <c r="I59" s="13">
        <v>345666.83</v>
      </c>
    </row>
    <row r="60" spans="1:9" ht="12.75">
      <c r="A60" s="6" t="s">
        <v>372</v>
      </c>
      <c r="B60" s="13">
        <v>353</v>
      </c>
      <c r="C60" s="13">
        <v>250083.07</v>
      </c>
      <c r="D60" s="13">
        <v>28400.63</v>
      </c>
      <c r="E60" s="7">
        <f t="shared" si="0"/>
        <v>789</v>
      </c>
      <c r="F60" s="13">
        <v>202211.65</v>
      </c>
      <c r="G60" s="7">
        <f t="shared" si="2"/>
        <v>573</v>
      </c>
      <c r="H60" s="7">
        <v>357</v>
      </c>
      <c r="I60" s="13">
        <v>202178.26</v>
      </c>
    </row>
    <row r="61" spans="1:9" ht="12.75">
      <c r="A61" s="6" t="s">
        <v>373</v>
      </c>
      <c r="B61" s="13">
        <v>617</v>
      </c>
      <c r="C61" s="13">
        <v>507578.25</v>
      </c>
      <c r="D61" s="13">
        <v>105020.01</v>
      </c>
      <c r="E61" s="7">
        <f t="shared" si="0"/>
        <v>993</v>
      </c>
      <c r="F61" s="13">
        <v>420469.1</v>
      </c>
      <c r="G61" s="7">
        <f t="shared" si="2"/>
        <v>681</v>
      </c>
      <c r="H61" s="7">
        <v>625</v>
      </c>
      <c r="I61" s="13">
        <v>418087.15</v>
      </c>
    </row>
    <row r="62" spans="1:9" ht="12.75">
      <c r="A62" s="6" t="s">
        <v>374</v>
      </c>
      <c r="B62" s="13">
        <v>1590</v>
      </c>
      <c r="C62" s="13">
        <v>1269631.64</v>
      </c>
      <c r="D62" s="13">
        <v>274492.28</v>
      </c>
      <c r="E62" s="7">
        <f t="shared" si="0"/>
        <v>971</v>
      </c>
      <c r="F62" s="13">
        <v>1076755.93</v>
      </c>
      <c r="G62" s="7">
        <f t="shared" si="2"/>
        <v>677</v>
      </c>
      <c r="H62" s="7">
        <v>1594</v>
      </c>
      <c r="I62" s="13">
        <v>1071675.82</v>
      </c>
    </row>
    <row r="63" spans="1:9" ht="12.75">
      <c r="A63" s="6" t="s">
        <v>375</v>
      </c>
      <c r="B63" s="13">
        <v>630</v>
      </c>
      <c r="C63" s="13">
        <v>534396.54</v>
      </c>
      <c r="D63" s="13">
        <v>105265.82</v>
      </c>
      <c r="E63" s="7">
        <f t="shared" si="0"/>
        <v>1015</v>
      </c>
      <c r="F63" s="13">
        <v>393776.2</v>
      </c>
      <c r="G63" s="7">
        <f t="shared" si="2"/>
        <v>625</v>
      </c>
      <c r="H63" s="7">
        <v>628</v>
      </c>
      <c r="I63" s="13">
        <v>387684.89</v>
      </c>
    </row>
    <row r="64" spans="1:9" ht="12.75">
      <c r="A64" s="6" t="s">
        <v>376</v>
      </c>
      <c r="B64" s="13">
        <v>477</v>
      </c>
      <c r="C64" s="13">
        <v>350614.29</v>
      </c>
      <c r="D64" s="13">
        <v>92944.77</v>
      </c>
      <c r="E64" s="7">
        <f t="shared" si="0"/>
        <v>930</v>
      </c>
      <c r="F64" s="13">
        <v>309533.26</v>
      </c>
      <c r="G64" s="7">
        <f t="shared" si="2"/>
        <v>649</v>
      </c>
      <c r="H64" s="7">
        <v>474</v>
      </c>
      <c r="I64" s="13">
        <v>302935.29</v>
      </c>
    </row>
    <row r="65" spans="1:9" ht="12.75">
      <c r="A65" s="6" t="s">
        <v>377</v>
      </c>
      <c r="B65" s="13">
        <v>223</v>
      </c>
      <c r="C65" s="13">
        <v>162990.75</v>
      </c>
      <c r="D65" s="13">
        <v>29647.18</v>
      </c>
      <c r="E65" s="7">
        <f t="shared" si="0"/>
        <v>864</v>
      </c>
      <c r="F65" s="13">
        <v>131932.22</v>
      </c>
      <c r="G65" s="7">
        <f t="shared" si="2"/>
        <v>592</v>
      </c>
      <c r="H65" s="7">
        <v>223</v>
      </c>
      <c r="I65" s="13">
        <v>131696.98</v>
      </c>
    </row>
    <row r="66" spans="1:9" ht="12.75">
      <c r="A66" s="6" t="s">
        <v>378</v>
      </c>
      <c r="B66" s="13">
        <v>273</v>
      </c>
      <c r="C66" s="13">
        <v>179462.17</v>
      </c>
      <c r="D66" s="13">
        <v>37457.24</v>
      </c>
      <c r="E66" s="7">
        <f t="shared" si="0"/>
        <v>795</v>
      </c>
      <c r="F66" s="13">
        <v>157288.06</v>
      </c>
      <c r="G66" s="7">
        <f t="shared" si="2"/>
        <v>576</v>
      </c>
      <c r="H66" s="7">
        <v>277</v>
      </c>
      <c r="I66" s="13">
        <v>155820.92</v>
      </c>
    </row>
    <row r="67" spans="1:9" ht="12.75">
      <c r="A67" s="6" t="s">
        <v>379</v>
      </c>
      <c r="B67" s="13">
        <v>170</v>
      </c>
      <c r="C67" s="13">
        <v>133686.12</v>
      </c>
      <c r="D67" s="13">
        <v>45556.01</v>
      </c>
      <c r="E67" s="7">
        <f t="shared" si="0"/>
        <v>1054</v>
      </c>
      <c r="F67" s="13">
        <v>119197.43</v>
      </c>
      <c r="G67" s="7">
        <f t="shared" si="2"/>
        <v>701</v>
      </c>
      <c r="H67" s="7">
        <v>173</v>
      </c>
      <c r="I67" s="13">
        <v>119001.24</v>
      </c>
    </row>
    <row r="68" spans="1:9" ht="12.75">
      <c r="A68" s="6" t="s">
        <v>380</v>
      </c>
      <c r="B68" s="13">
        <v>210</v>
      </c>
      <c r="C68" s="13">
        <v>136499.69</v>
      </c>
      <c r="D68" s="13">
        <v>25812.65</v>
      </c>
      <c r="E68" s="7">
        <f t="shared" si="0"/>
        <v>773</v>
      </c>
      <c r="F68" s="13">
        <v>110030.72</v>
      </c>
      <c r="G68" s="7">
        <f t="shared" si="2"/>
        <v>524</v>
      </c>
      <c r="H68" s="7">
        <v>208</v>
      </c>
      <c r="I68" s="13">
        <v>107133.46</v>
      </c>
    </row>
    <row r="69" spans="1:9" ht="12.75">
      <c r="A69" s="6" t="s">
        <v>381</v>
      </c>
      <c r="B69" s="13">
        <v>979</v>
      </c>
      <c r="C69" s="13">
        <v>757911.33</v>
      </c>
      <c r="D69" s="13">
        <v>275756.27</v>
      </c>
      <c r="E69" s="7">
        <f t="shared" si="0"/>
        <v>1056</v>
      </c>
      <c r="F69" s="13">
        <v>726480.82</v>
      </c>
      <c r="G69" s="7">
        <f t="shared" si="2"/>
        <v>742</v>
      </c>
      <c r="H69" s="7">
        <v>986</v>
      </c>
      <c r="I69" s="13">
        <v>723134.09</v>
      </c>
    </row>
    <row r="70" spans="1:9" ht="12.75">
      <c r="A70" s="6" t="s">
        <v>151</v>
      </c>
      <c r="B70" s="13">
        <v>112</v>
      </c>
      <c r="C70" s="13">
        <v>76803.82</v>
      </c>
      <c r="D70" s="13">
        <v>20899.96</v>
      </c>
      <c r="E70" s="7">
        <f t="shared" si="0"/>
        <v>872</v>
      </c>
      <c r="F70" s="13">
        <v>77063.4</v>
      </c>
      <c r="G70" s="7">
        <f t="shared" si="2"/>
        <v>688</v>
      </c>
      <c r="H70" s="7">
        <v>113</v>
      </c>
      <c r="I70" s="13">
        <v>75846.36</v>
      </c>
    </row>
    <row r="71" spans="1:9" ht="12.75">
      <c r="A71" s="6" t="s">
        <v>382</v>
      </c>
      <c r="B71" s="13">
        <v>32</v>
      </c>
      <c r="C71" s="13">
        <v>38011.62</v>
      </c>
      <c r="D71" s="13">
        <v>3220.29</v>
      </c>
      <c r="E71" s="7">
        <f t="shared" si="0"/>
        <v>1288</v>
      </c>
      <c r="F71" s="13">
        <v>26998.51</v>
      </c>
      <c r="G71" s="7">
        <f t="shared" si="2"/>
        <v>844</v>
      </c>
      <c r="H71" s="7">
        <v>33</v>
      </c>
      <c r="I71" s="13">
        <v>26998.51</v>
      </c>
    </row>
    <row r="72" spans="1:9" ht="12.75">
      <c r="A72" s="6" t="s">
        <v>383</v>
      </c>
      <c r="B72" s="13">
        <v>278</v>
      </c>
      <c r="C72" s="13">
        <v>232803.62</v>
      </c>
      <c r="D72" s="13">
        <v>46116.95</v>
      </c>
      <c r="E72" s="7">
        <f t="shared" si="0"/>
        <v>1003</v>
      </c>
      <c r="F72" s="13">
        <v>184748.22</v>
      </c>
      <c r="G72" s="7">
        <f t="shared" si="2"/>
        <v>665</v>
      </c>
      <c r="H72" s="7">
        <v>280</v>
      </c>
      <c r="I72" s="13">
        <v>183648.15</v>
      </c>
    </row>
    <row r="73" spans="1:9" ht="12.75">
      <c r="A73" s="6" t="s">
        <v>384</v>
      </c>
      <c r="B73" s="13">
        <v>95</v>
      </c>
      <c r="C73" s="13">
        <v>69515.7</v>
      </c>
      <c r="D73" s="13">
        <v>13798.34</v>
      </c>
      <c r="E73" s="7">
        <f t="shared" si="0"/>
        <v>877</v>
      </c>
      <c r="F73" s="13">
        <v>62182.34</v>
      </c>
      <c r="G73" s="7">
        <f t="shared" si="2"/>
        <v>655</v>
      </c>
      <c r="H73" s="7">
        <v>98</v>
      </c>
      <c r="I73" s="13">
        <v>61936.18</v>
      </c>
    </row>
    <row r="74" spans="1:9" ht="12.75">
      <c r="A74" s="6" t="s">
        <v>385</v>
      </c>
      <c r="B74" s="13">
        <v>1431</v>
      </c>
      <c r="C74" s="13">
        <v>1090990.19</v>
      </c>
      <c r="D74" s="13">
        <v>298399.92</v>
      </c>
      <c r="E74" s="7">
        <f t="shared" si="0"/>
        <v>971</v>
      </c>
      <c r="F74" s="13">
        <v>946112.52</v>
      </c>
      <c r="G74" s="7">
        <f t="shared" si="2"/>
        <v>661</v>
      </c>
      <c r="H74" s="7">
        <v>1428</v>
      </c>
      <c r="I74" s="13">
        <v>939689.41</v>
      </c>
    </row>
    <row r="75" spans="1:9" ht="12.75">
      <c r="A75" s="6" t="s">
        <v>386</v>
      </c>
      <c r="B75" s="13">
        <v>248</v>
      </c>
      <c r="C75" s="13">
        <v>168689.58</v>
      </c>
      <c r="D75" s="13">
        <v>49804.72</v>
      </c>
      <c r="E75" s="7">
        <f aca="true" t="shared" si="3" ref="E75:E94">ROUND((C75+D75)/B75,0)</f>
        <v>881</v>
      </c>
      <c r="F75" s="13">
        <v>154264.24</v>
      </c>
      <c r="G75" s="7">
        <f t="shared" si="2"/>
        <v>622</v>
      </c>
      <c r="H75" s="7">
        <v>257</v>
      </c>
      <c r="I75" s="13">
        <v>153725.24</v>
      </c>
    </row>
    <row r="76" spans="1:9" ht="12.75">
      <c r="A76" s="6" t="s">
        <v>387</v>
      </c>
      <c r="B76" s="13">
        <v>397</v>
      </c>
      <c r="C76" s="13">
        <v>266950.99</v>
      </c>
      <c r="D76" s="13">
        <v>69250.75</v>
      </c>
      <c r="E76" s="7">
        <f t="shared" si="3"/>
        <v>847</v>
      </c>
      <c r="F76" s="13">
        <v>238677.73</v>
      </c>
      <c r="G76" s="7">
        <f t="shared" si="2"/>
        <v>601</v>
      </c>
      <c r="H76" s="7">
        <v>399</v>
      </c>
      <c r="I76" s="13">
        <v>236687.48</v>
      </c>
    </row>
    <row r="77" spans="1:9" ht="12.75">
      <c r="A77" s="6" t="s">
        <v>388</v>
      </c>
      <c r="B77" s="13">
        <v>212</v>
      </c>
      <c r="C77" s="13">
        <v>164694.27</v>
      </c>
      <c r="D77" s="13">
        <v>38474.14</v>
      </c>
      <c r="E77" s="7">
        <f t="shared" si="3"/>
        <v>958</v>
      </c>
      <c r="F77" s="13">
        <v>137860.52</v>
      </c>
      <c r="G77" s="7">
        <f t="shared" si="2"/>
        <v>650</v>
      </c>
      <c r="H77" s="7">
        <v>211</v>
      </c>
      <c r="I77" s="13">
        <v>133831.26</v>
      </c>
    </row>
    <row r="78" spans="1:9" ht="12.75">
      <c r="A78" s="6" t="s">
        <v>389</v>
      </c>
      <c r="B78" s="13">
        <v>301</v>
      </c>
      <c r="C78" s="13">
        <v>214684.1</v>
      </c>
      <c r="D78" s="13">
        <v>55537.75</v>
      </c>
      <c r="E78" s="7">
        <f t="shared" si="3"/>
        <v>898</v>
      </c>
      <c r="F78" s="13">
        <v>189225.99</v>
      </c>
      <c r="G78" s="7">
        <f t="shared" si="2"/>
        <v>629</v>
      </c>
      <c r="H78" s="7">
        <v>299</v>
      </c>
      <c r="I78" s="13">
        <v>187391.41</v>
      </c>
    </row>
    <row r="79" spans="1:9" ht="12.75">
      <c r="A79" s="6" t="s">
        <v>390</v>
      </c>
      <c r="B79" s="13">
        <v>10727</v>
      </c>
      <c r="C79" s="13">
        <v>8466996.87</v>
      </c>
      <c r="D79" s="13">
        <v>3194102.58</v>
      </c>
      <c r="E79" s="7">
        <f t="shared" si="3"/>
        <v>1087</v>
      </c>
      <c r="F79" s="13">
        <v>7871518.38</v>
      </c>
      <c r="G79" s="7">
        <f t="shared" si="2"/>
        <v>734</v>
      </c>
      <c r="H79" s="7">
        <v>10745</v>
      </c>
      <c r="I79" s="13">
        <v>7834539.55</v>
      </c>
    </row>
    <row r="80" spans="1:9" ht="12.75">
      <c r="A80" s="6" t="s">
        <v>391</v>
      </c>
      <c r="B80" s="13">
        <v>90</v>
      </c>
      <c r="C80" s="13">
        <v>51896.53</v>
      </c>
      <c r="D80" s="13">
        <v>7474.86</v>
      </c>
      <c r="E80" s="7">
        <f t="shared" si="3"/>
        <v>660</v>
      </c>
      <c r="F80" s="13">
        <v>45329.93</v>
      </c>
      <c r="G80" s="7">
        <f t="shared" si="2"/>
        <v>504</v>
      </c>
      <c r="H80" s="7">
        <v>87</v>
      </c>
      <c r="I80" s="13">
        <v>43700.73</v>
      </c>
    </row>
    <row r="81" spans="1:9" ht="12.75">
      <c r="A81" s="6" t="s">
        <v>392</v>
      </c>
      <c r="B81" s="13">
        <v>83</v>
      </c>
      <c r="C81" s="13">
        <v>76940.95</v>
      </c>
      <c r="D81" s="13">
        <v>15349.83</v>
      </c>
      <c r="E81" s="7">
        <f t="shared" si="3"/>
        <v>1112</v>
      </c>
      <c r="F81" s="13">
        <v>52941.43</v>
      </c>
      <c r="G81" s="7">
        <f t="shared" si="2"/>
        <v>638</v>
      </c>
      <c r="H81" s="7">
        <v>83</v>
      </c>
      <c r="I81" s="13">
        <v>51916.11</v>
      </c>
    </row>
    <row r="82" spans="1:9" ht="12.75">
      <c r="A82" s="6" t="s">
        <v>393</v>
      </c>
      <c r="B82" s="13">
        <v>256</v>
      </c>
      <c r="C82" s="13">
        <v>190017.59</v>
      </c>
      <c r="D82" s="13">
        <v>84984.3</v>
      </c>
      <c r="E82" s="7">
        <f t="shared" si="3"/>
        <v>1074</v>
      </c>
      <c r="F82" s="13">
        <v>183119.22</v>
      </c>
      <c r="G82" s="7">
        <f t="shared" si="2"/>
        <v>715</v>
      </c>
      <c r="H82" s="7">
        <v>251</v>
      </c>
      <c r="I82" s="13">
        <v>164519.92</v>
      </c>
    </row>
    <row r="83" spans="1:9" ht="12.75">
      <c r="A83" s="6" t="s">
        <v>394</v>
      </c>
      <c r="B83" s="13">
        <v>102</v>
      </c>
      <c r="C83" s="13">
        <v>73397.4</v>
      </c>
      <c r="D83" s="13">
        <v>12737.18</v>
      </c>
      <c r="E83" s="7">
        <f t="shared" si="3"/>
        <v>844</v>
      </c>
      <c r="F83" s="13">
        <v>60079.56</v>
      </c>
      <c r="G83" s="7">
        <f t="shared" si="2"/>
        <v>589</v>
      </c>
      <c r="H83" s="7">
        <v>100</v>
      </c>
      <c r="I83" s="13">
        <v>60079.56</v>
      </c>
    </row>
    <row r="84" spans="1:9" ht="12.75">
      <c r="A84" s="6" t="s">
        <v>395</v>
      </c>
      <c r="B84" s="13">
        <v>1281</v>
      </c>
      <c r="C84" s="13">
        <v>1029717.41</v>
      </c>
      <c r="D84" s="13">
        <v>224572.6</v>
      </c>
      <c r="E84" s="7">
        <f t="shared" si="3"/>
        <v>979</v>
      </c>
      <c r="F84" s="13">
        <v>892360.17</v>
      </c>
      <c r="G84" s="7">
        <f t="shared" si="2"/>
        <v>697</v>
      </c>
      <c r="H84" s="7">
        <v>1292</v>
      </c>
      <c r="I84" s="13">
        <v>883990</v>
      </c>
    </row>
    <row r="85" spans="1:9" ht="12.75">
      <c r="A85" s="6" t="s">
        <v>396</v>
      </c>
      <c r="B85" s="13">
        <v>930</v>
      </c>
      <c r="C85" s="13">
        <v>671973.21</v>
      </c>
      <c r="D85" s="13">
        <v>143423.34</v>
      </c>
      <c r="E85" s="7">
        <f t="shared" si="3"/>
        <v>877</v>
      </c>
      <c r="F85" s="13">
        <v>586153.9</v>
      </c>
      <c r="G85" s="7">
        <f t="shared" si="2"/>
        <v>630</v>
      </c>
      <c r="H85" s="7">
        <v>924</v>
      </c>
      <c r="I85" s="13">
        <v>583319.08</v>
      </c>
    </row>
    <row r="86" spans="1:9" ht="12.75">
      <c r="A86" s="6" t="s">
        <v>397</v>
      </c>
      <c r="B86" s="13">
        <v>174</v>
      </c>
      <c r="C86" s="13">
        <v>115867.64</v>
      </c>
      <c r="D86" s="13">
        <v>45974.51</v>
      </c>
      <c r="E86" s="7">
        <f t="shared" si="3"/>
        <v>930</v>
      </c>
      <c r="F86" s="13">
        <v>106688.82</v>
      </c>
      <c r="G86" s="7">
        <f t="shared" si="2"/>
        <v>613</v>
      </c>
      <c r="H86" s="7">
        <v>167</v>
      </c>
      <c r="I86" s="13">
        <v>105004.64</v>
      </c>
    </row>
    <row r="87" spans="1:9" ht="12.75">
      <c r="A87" s="6" t="s">
        <v>398</v>
      </c>
      <c r="B87" s="13">
        <v>289</v>
      </c>
      <c r="C87" s="13">
        <v>266749.22</v>
      </c>
      <c r="D87" s="13">
        <v>38305.3</v>
      </c>
      <c r="E87" s="7">
        <f t="shared" si="3"/>
        <v>1056</v>
      </c>
      <c r="F87" s="13">
        <v>181924.39</v>
      </c>
      <c r="G87" s="7">
        <f t="shared" si="2"/>
        <v>629</v>
      </c>
      <c r="H87" s="7">
        <v>291</v>
      </c>
      <c r="I87" s="13">
        <v>175742.07</v>
      </c>
    </row>
    <row r="88" spans="1:9" ht="12.75">
      <c r="A88" s="6" t="s">
        <v>399</v>
      </c>
      <c r="B88" s="13">
        <v>243</v>
      </c>
      <c r="C88" s="13">
        <v>209878.09</v>
      </c>
      <c r="D88" s="13">
        <v>28017.76</v>
      </c>
      <c r="E88" s="7">
        <f t="shared" si="3"/>
        <v>979</v>
      </c>
      <c r="F88" s="13">
        <v>157965.57</v>
      </c>
      <c r="G88" s="7">
        <f t="shared" si="2"/>
        <v>650</v>
      </c>
      <c r="H88" s="7">
        <v>249</v>
      </c>
      <c r="I88" s="13">
        <v>157481.98</v>
      </c>
    </row>
    <row r="89" spans="1:9" ht="12.75">
      <c r="A89" s="6" t="s">
        <v>400</v>
      </c>
      <c r="B89" s="13">
        <v>319</v>
      </c>
      <c r="C89" s="13">
        <v>254796.12</v>
      </c>
      <c r="D89" s="13">
        <v>34475.31</v>
      </c>
      <c r="E89" s="7">
        <f t="shared" si="3"/>
        <v>907</v>
      </c>
      <c r="F89" s="13">
        <v>186859.74</v>
      </c>
      <c r="G89" s="7">
        <f t="shared" si="2"/>
        <v>586</v>
      </c>
      <c r="H89" s="7">
        <v>320</v>
      </c>
      <c r="I89" s="13">
        <v>181417.87</v>
      </c>
    </row>
    <row r="90" spans="1:9" ht="12.75">
      <c r="A90" s="6" t="s">
        <v>401</v>
      </c>
      <c r="B90" s="13">
        <v>1378</v>
      </c>
      <c r="C90" s="13">
        <v>1074833.39</v>
      </c>
      <c r="D90" s="13">
        <v>316453.27</v>
      </c>
      <c r="E90" s="7">
        <f t="shared" si="3"/>
        <v>1010</v>
      </c>
      <c r="F90" s="13">
        <v>957077.78</v>
      </c>
      <c r="G90" s="7">
        <f t="shared" si="2"/>
        <v>695</v>
      </c>
      <c r="H90" s="7">
        <v>1371</v>
      </c>
      <c r="I90" s="13">
        <v>951191.86</v>
      </c>
    </row>
    <row r="91" spans="1:9" ht="12.75">
      <c r="A91" s="6" t="s">
        <v>402</v>
      </c>
      <c r="B91" s="13">
        <v>82</v>
      </c>
      <c r="C91" s="13">
        <v>79679.47</v>
      </c>
      <c r="D91" s="13">
        <v>2281.27</v>
      </c>
      <c r="E91" s="7">
        <f t="shared" si="3"/>
        <v>1000</v>
      </c>
      <c r="F91" s="13">
        <v>59748.03</v>
      </c>
      <c r="G91" s="7">
        <f t="shared" si="2"/>
        <v>729</v>
      </c>
      <c r="H91" s="7">
        <v>84</v>
      </c>
      <c r="I91" s="13">
        <v>59178.07</v>
      </c>
    </row>
    <row r="92" spans="1:9" ht="12.75">
      <c r="A92" s="6" t="s">
        <v>403</v>
      </c>
      <c r="B92" s="13">
        <v>210</v>
      </c>
      <c r="C92" s="13">
        <v>204304.06</v>
      </c>
      <c r="D92" s="13">
        <v>13343.29</v>
      </c>
      <c r="E92" s="7">
        <f t="shared" si="3"/>
        <v>1036</v>
      </c>
      <c r="F92" s="13">
        <v>140267.09</v>
      </c>
      <c r="G92" s="7">
        <f t="shared" si="2"/>
        <v>668</v>
      </c>
      <c r="H92" s="7">
        <v>211</v>
      </c>
      <c r="I92" s="13">
        <v>135333.12</v>
      </c>
    </row>
    <row r="93" spans="1:9" ht="12.75">
      <c r="A93" s="6" t="s">
        <v>404</v>
      </c>
      <c r="B93" s="13">
        <v>861</v>
      </c>
      <c r="C93" s="13">
        <v>630423.51</v>
      </c>
      <c r="D93" s="13">
        <v>155829.59</v>
      </c>
      <c r="E93" s="7">
        <f t="shared" si="3"/>
        <v>913</v>
      </c>
      <c r="F93" s="13">
        <v>533206.87</v>
      </c>
      <c r="G93" s="7">
        <f t="shared" si="2"/>
        <v>619</v>
      </c>
      <c r="H93" s="7">
        <v>865</v>
      </c>
      <c r="I93" s="13">
        <v>525480.1</v>
      </c>
    </row>
    <row r="94" spans="2:9" ht="13.5" thickBot="1">
      <c r="B94" s="11">
        <f>SUM(B10:B93)</f>
        <v>55099</v>
      </c>
      <c r="C94" s="11">
        <f>SUM(C10:C93)</f>
        <v>43980006.04000001</v>
      </c>
      <c r="D94" s="11">
        <f>SUM(D10:D93)</f>
        <v>11896690.889999995</v>
      </c>
      <c r="E94" s="2">
        <f t="shared" si="3"/>
        <v>1014</v>
      </c>
      <c r="F94" s="11">
        <f>SUM(F10:F93)</f>
        <v>37662808.230000004</v>
      </c>
      <c r="G94" s="2">
        <f>ROUND(F94/B94,0)</f>
        <v>684</v>
      </c>
      <c r="H94" s="11">
        <f>SUM(H10:H93)</f>
        <v>55168</v>
      </c>
      <c r="I94" s="11">
        <f>SUM(I10:I93)</f>
        <v>37323108.94999999</v>
      </c>
    </row>
    <row r="95" spans="2:9" ht="13.5" thickTop="1">
      <c r="B95" s="12"/>
      <c r="C95" s="12"/>
      <c r="D95" s="12"/>
      <c r="E95" s="3"/>
      <c r="F95" s="12"/>
      <c r="G95" s="3"/>
      <c r="H95" s="3"/>
      <c r="I95" s="12"/>
    </row>
    <row r="96" spans="1:9" ht="12.75">
      <c r="A96" t="s">
        <v>444</v>
      </c>
      <c r="B96" s="12"/>
      <c r="C96" s="12"/>
      <c r="D96" s="12"/>
      <c r="E96" s="3"/>
      <c r="F96" s="12">
        <f>C94+D94-F94</f>
        <v>18213888.699999996</v>
      </c>
      <c r="G96" s="3"/>
      <c r="H96" s="3"/>
      <c r="I96" s="12"/>
    </row>
    <row r="97" spans="1:8" ht="12.75">
      <c r="A97" t="s">
        <v>17</v>
      </c>
      <c r="F97" s="14">
        <f>F94-I94</f>
        <v>339699.2800000161</v>
      </c>
      <c r="G97" s="4"/>
      <c r="H97" s="4"/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4" width="13.7109375" style="9" bestFit="1" customWidth="1"/>
    <col min="5" max="5" width="13.140625" style="0" bestFit="1" customWidth="1"/>
    <col min="6" max="6" width="10.140625" style="9" bestFit="1" customWidth="1"/>
    <col min="7" max="7" width="12.00390625" style="0" bestFit="1" customWidth="1"/>
    <col min="8" max="8" width="12.7109375" style="0" customWidth="1"/>
    <col min="9" max="9" width="11.28125" style="9" bestFit="1" customWidth="1"/>
  </cols>
  <sheetData>
    <row r="1" spans="1:9" ht="15.75">
      <c r="A1" s="5" t="s">
        <v>0</v>
      </c>
      <c r="I1" s="37">
        <v>39752</v>
      </c>
    </row>
    <row r="2" spans="1:9" ht="12.75">
      <c r="A2" s="8" t="s">
        <v>1</v>
      </c>
      <c r="I2" s="14"/>
    </row>
    <row r="4" spans="1:9" ht="18">
      <c r="A4" s="1" t="s">
        <v>449</v>
      </c>
      <c r="I4" s="18"/>
    </row>
    <row r="7" ht="15.75">
      <c r="A7" s="5" t="s">
        <v>405</v>
      </c>
    </row>
    <row r="9" spans="1:9" ht="25.5">
      <c r="A9" s="15" t="s">
        <v>19</v>
      </c>
      <c r="B9" s="16" t="s">
        <v>456</v>
      </c>
      <c r="C9" s="16" t="s">
        <v>443</v>
      </c>
      <c r="D9" s="16" t="s">
        <v>442</v>
      </c>
      <c r="E9" s="17" t="s">
        <v>20</v>
      </c>
      <c r="F9" s="16" t="s">
        <v>7</v>
      </c>
      <c r="G9" s="17" t="s">
        <v>21</v>
      </c>
      <c r="H9" s="16" t="s">
        <v>455</v>
      </c>
      <c r="I9" s="16" t="s">
        <v>9</v>
      </c>
    </row>
    <row r="10" spans="1:9" ht="12.75">
      <c r="A10" s="6" t="s">
        <v>406</v>
      </c>
      <c r="B10" s="13">
        <v>208</v>
      </c>
      <c r="C10" s="13">
        <v>193980.41</v>
      </c>
      <c r="D10" s="13">
        <v>23982.98</v>
      </c>
      <c r="E10" s="7">
        <f>ROUND((C10+D10)/B10,0)</f>
        <v>1048</v>
      </c>
      <c r="F10" s="13">
        <v>131558.09</v>
      </c>
      <c r="G10" s="7">
        <f>ROUND(F10/B10,0)</f>
        <v>632</v>
      </c>
      <c r="H10" s="13">
        <v>208</v>
      </c>
      <c r="I10" s="13">
        <v>131113.27</v>
      </c>
    </row>
    <row r="11" spans="1:9" ht="12.75">
      <c r="A11" s="6" t="s">
        <v>407</v>
      </c>
      <c r="B11" s="13">
        <v>18011</v>
      </c>
      <c r="C11" s="13">
        <v>15136792.2</v>
      </c>
      <c r="D11" s="13">
        <v>6992112.29</v>
      </c>
      <c r="E11" s="7">
        <f aca="true" t="shared" si="0" ref="E11:E44">ROUND((C11+D11)/B11,0)</f>
        <v>1229</v>
      </c>
      <c r="F11" s="13">
        <v>15124994.5</v>
      </c>
      <c r="G11" s="7">
        <f aca="true" t="shared" si="1" ref="G11:G42">ROUND(F11/B11,0)</f>
        <v>840</v>
      </c>
      <c r="H11" s="13">
        <v>18191</v>
      </c>
      <c r="I11" s="13">
        <v>15083249.1</v>
      </c>
    </row>
    <row r="12" spans="1:9" ht="12.75">
      <c r="A12" s="6" t="s">
        <v>408</v>
      </c>
      <c r="B12" s="13">
        <v>474</v>
      </c>
      <c r="C12" s="13">
        <v>503122.23</v>
      </c>
      <c r="D12" s="13">
        <v>67357.99</v>
      </c>
      <c r="E12" s="7">
        <f t="shared" si="0"/>
        <v>1204</v>
      </c>
      <c r="F12" s="13">
        <v>338635.79</v>
      </c>
      <c r="G12" s="7">
        <f t="shared" si="1"/>
        <v>714</v>
      </c>
      <c r="H12" s="13">
        <v>480</v>
      </c>
      <c r="I12" s="13">
        <v>336376.06</v>
      </c>
    </row>
    <row r="13" spans="1:9" ht="12.75">
      <c r="A13" s="6" t="s">
        <v>409</v>
      </c>
      <c r="B13" s="13">
        <v>32269</v>
      </c>
      <c r="C13" s="13">
        <v>27096771.7</v>
      </c>
      <c r="D13" s="13">
        <v>13592413.1</v>
      </c>
      <c r="E13" s="7">
        <f t="shared" si="0"/>
        <v>1261</v>
      </c>
      <c r="F13" s="13">
        <v>26131494.6</v>
      </c>
      <c r="G13" s="7">
        <f t="shared" si="1"/>
        <v>810</v>
      </c>
      <c r="H13" s="13">
        <v>32199</v>
      </c>
      <c r="I13" s="13">
        <v>25964607</v>
      </c>
    </row>
    <row r="14" spans="1:9" ht="12.75">
      <c r="A14" s="6" t="s">
        <v>441</v>
      </c>
      <c r="B14" s="13">
        <v>9055</v>
      </c>
      <c r="C14" s="13">
        <v>7232149.31</v>
      </c>
      <c r="D14" s="13">
        <v>1933839.49</v>
      </c>
      <c r="E14" s="7">
        <f t="shared" si="0"/>
        <v>1012</v>
      </c>
      <c r="F14" s="13">
        <v>6355967.09</v>
      </c>
      <c r="G14" s="7">
        <f t="shared" si="1"/>
        <v>702</v>
      </c>
      <c r="H14" s="13">
        <v>9081</v>
      </c>
      <c r="I14" s="13">
        <v>6333994.32</v>
      </c>
    </row>
    <row r="15" spans="1:9" ht="12.75">
      <c r="A15" s="6" t="s">
        <v>410</v>
      </c>
      <c r="B15" s="13">
        <v>2340</v>
      </c>
      <c r="C15" s="13">
        <v>1638631.26</v>
      </c>
      <c r="D15" s="13">
        <v>668776.04</v>
      </c>
      <c r="E15" s="7">
        <f t="shared" si="0"/>
        <v>986</v>
      </c>
      <c r="F15" s="13">
        <v>1629831.33</v>
      </c>
      <c r="G15" s="7">
        <f t="shared" si="1"/>
        <v>697</v>
      </c>
      <c r="H15" s="13">
        <v>2333</v>
      </c>
      <c r="I15" s="13">
        <v>1619137.93</v>
      </c>
    </row>
    <row r="16" spans="1:9" ht="12.75">
      <c r="A16" s="6" t="s">
        <v>411</v>
      </c>
      <c r="B16" s="13">
        <v>282</v>
      </c>
      <c r="C16" s="13">
        <v>227878.01</v>
      </c>
      <c r="D16" s="13">
        <v>70541.84</v>
      </c>
      <c r="E16" s="7">
        <f t="shared" si="0"/>
        <v>1058</v>
      </c>
      <c r="F16" s="13">
        <v>200538.16</v>
      </c>
      <c r="G16" s="7">
        <f t="shared" si="1"/>
        <v>711</v>
      </c>
      <c r="H16" s="13">
        <v>283</v>
      </c>
      <c r="I16" s="13">
        <v>200538.16</v>
      </c>
    </row>
    <row r="17" spans="1:9" ht="12.75">
      <c r="A17" s="6" t="s">
        <v>412</v>
      </c>
      <c r="B17" s="13">
        <v>2300</v>
      </c>
      <c r="C17" s="13">
        <v>1824531.93</v>
      </c>
      <c r="D17" s="13">
        <v>539578.81</v>
      </c>
      <c r="E17" s="7">
        <f t="shared" si="0"/>
        <v>1028</v>
      </c>
      <c r="F17" s="13">
        <v>1637555.41</v>
      </c>
      <c r="G17" s="7">
        <f t="shared" si="1"/>
        <v>712</v>
      </c>
      <c r="H17" s="13">
        <v>2293</v>
      </c>
      <c r="I17" s="13">
        <v>1632431.52</v>
      </c>
    </row>
    <row r="18" spans="1:9" ht="12.75">
      <c r="A18" s="6" t="s">
        <v>413</v>
      </c>
      <c r="B18" s="13">
        <v>343</v>
      </c>
      <c r="C18" s="13">
        <v>339499.82</v>
      </c>
      <c r="D18" s="13">
        <v>43664.55</v>
      </c>
      <c r="E18" s="7">
        <f t="shared" si="0"/>
        <v>1117</v>
      </c>
      <c r="F18" s="13">
        <v>256819.82</v>
      </c>
      <c r="G18" s="7">
        <f t="shared" si="1"/>
        <v>749</v>
      </c>
      <c r="H18" s="13">
        <v>348</v>
      </c>
      <c r="I18" s="13">
        <v>255122.91</v>
      </c>
    </row>
    <row r="19" spans="1:9" ht="12.75">
      <c r="A19" s="6" t="s">
        <v>414</v>
      </c>
      <c r="B19" s="13">
        <v>93</v>
      </c>
      <c r="C19" s="13">
        <v>54409.13</v>
      </c>
      <c r="D19" s="13">
        <v>31194.93</v>
      </c>
      <c r="E19" s="7">
        <f t="shared" si="0"/>
        <v>920</v>
      </c>
      <c r="F19" s="13">
        <v>61132.86</v>
      </c>
      <c r="G19" s="7">
        <f t="shared" si="1"/>
        <v>657</v>
      </c>
      <c r="H19" s="13">
        <v>86</v>
      </c>
      <c r="I19" s="13">
        <v>60026.72</v>
      </c>
    </row>
    <row r="20" spans="1:9" ht="12.75">
      <c r="A20" s="6" t="s">
        <v>415</v>
      </c>
      <c r="B20" s="13">
        <v>407</v>
      </c>
      <c r="C20" s="13">
        <v>306181.06</v>
      </c>
      <c r="D20" s="13">
        <v>54751.72</v>
      </c>
      <c r="E20" s="7">
        <f t="shared" si="0"/>
        <v>887</v>
      </c>
      <c r="F20" s="13">
        <v>260851.05</v>
      </c>
      <c r="G20" s="7">
        <f t="shared" si="1"/>
        <v>641</v>
      </c>
      <c r="H20" s="13">
        <v>401</v>
      </c>
      <c r="I20" s="13">
        <v>259505.54</v>
      </c>
    </row>
    <row r="21" spans="1:9" ht="12.75">
      <c r="A21" s="6" t="s">
        <v>416</v>
      </c>
      <c r="B21" s="13">
        <v>1158</v>
      </c>
      <c r="C21" s="13">
        <v>1276477.01</v>
      </c>
      <c r="D21" s="13">
        <v>654828.95</v>
      </c>
      <c r="E21" s="7">
        <f t="shared" si="0"/>
        <v>1668</v>
      </c>
      <c r="F21" s="13">
        <v>1221854.8</v>
      </c>
      <c r="G21" s="7">
        <f t="shared" si="1"/>
        <v>1055</v>
      </c>
      <c r="H21" s="13">
        <v>1190</v>
      </c>
      <c r="I21" s="13">
        <v>1217876.92</v>
      </c>
    </row>
    <row r="22" spans="1:9" ht="12.75">
      <c r="A22" s="6" t="s">
        <v>417</v>
      </c>
      <c r="B22" s="13">
        <v>1857</v>
      </c>
      <c r="C22" s="13">
        <v>1643779.62</v>
      </c>
      <c r="D22" s="13">
        <v>460272.94</v>
      </c>
      <c r="E22" s="7">
        <f t="shared" si="0"/>
        <v>1133</v>
      </c>
      <c r="F22" s="13">
        <v>1360326.06</v>
      </c>
      <c r="G22" s="7">
        <f t="shared" si="1"/>
        <v>733</v>
      </c>
      <c r="H22" s="13">
        <v>1864</v>
      </c>
      <c r="I22" s="13">
        <v>1354484.11</v>
      </c>
    </row>
    <row r="23" spans="1:9" ht="12.75">
      <c r="A23" s="6" t="s">
        <v>418</v>
      </c>
      <c r="B23" s="13">
        <v>2243</v>
      </c>
      <c r="C23" s="13">
        <v>1845299.6</v>
      </c>
      <c r="D23" s="13">
        <v>728451.93</v>
      </c>
      <c r="E23" s="7">
        <f t="shared" si="0"/>
        <v>1147</v>
      </c>
      <c r="F23" s="13">
        <v>1762369.84</v>
      </c>
      <c r="G23" s="7">
        <f t="shared" si="1"/>
        <v>786</v>
      </c>
      <c r="H23" s="13">
        <v>2276</v>
      </c>
      <c r="I23" s="13">
        <v>1754496.44</v>
      </c>
    </row>
    <row r="24" spans="1:9" ht="12.75">
      <c r="A24" s="6" t="s">
        <v>419</v>
      </c>
      <c r="B24" s="13">
        <v>149</v>
      </c>
      <c r="C24" s="13">
        <v>124848.47</v>
      </c>
      <c r="D24" s="13">
        <v>19940.38</v>
      </c>
      <c r="E24" s="7">
        <f t="shared" si="0"/>
        <v>972</v>
      </c>
      <c r="F24" s="13">
        <v>91274.73</v>
      </c>
      <c r="G24" s="7">
        <f t="shared" si="1"/>
        <v>613</v>
      </c>
      <c r="H24" s="13">
        <v>150</v>
      </c>
      <c r="I24" s="13">
        <v>89770.14</v>
      </c>
    </row>
    <row r="25" spans="1:9" ht="12.75">
      <c r="A25" s="6" t="s">
        <v>420</v>
      </c>
      <c r="B25" s="13">
        <v>60</v>
      </c>
      <c r="C25" s="13">
        <v>58107.15</v>
      </c>
      <c r="D25" s="13">
        <v>2825.77</v>
      </c>
      <c r="E25" s="7">
        <f t="shared" si="0"/>
        <v>1016</v>
      </c>
      <c r="F25" s="13">
        <v>41597.87</v>
      </c>
      <c r="G25" s="7">
        <f t="shared" si="1"/>
        <v>693</v>
      </c>
      <c r="H25" s="13">
        <v>60</v>
      </c>
      <c r="I25" s="13">
        <v>41513.64</v>
      </c>
    </row>
    <row r="26" spans="1:9" ht="12.75">
      <c r="A26" s="6" t="s">
        <v>421</v>
      </c>
      <c r="B26" s="13">
        <v>412</v>
      </c>
      <c r="C26" s="13">
        <v>358189.2</v>
      </c>
      <c r="D26" s="13">
        <v>63200.86</v>
      </c>
      <c r="E26" s="7">
        <f t="shared" si="0"/>
        <v>1023</v>
      </c>
      <c r="F26" s="13">
        <v>270626.08</v>
      </c>
      <c r="G26" s="7">
        <f t="shared" si="1"/>
        <v>657</v>
      </c>
      <c r="H26" s="13">
        <v>405</v>
      </c>
      <c r="I26" s="13">
        <v>266070.08</v>
      </c>
    </row>
    <row r="27" spans="1:9" ht="12.75">
      <c r="A27" s="6" t="s">
        <v>422</v>
      </c>
      <c r="B27" s="13">
        <v>1999</v>
      </c>
      <c r="C27" s="13">
        <v>1550574.42</v>
      </c>
      <c r="D27" s="13">
        <v>371313.39</v>
      </c>
      <c r="E27" s="7">
        <f t="shared" si="0"/>
        <v>961</v>
      </c>
      <c r="F27" s="13">
        <v>1336589.33</v>
      </c>
      <c r="G27" s="7">
        <f t="shared" si="1"/>
        <v>669</v>
      </c>
      <c r="H27" s="13">
        <v>1995</v>
      </c>
      <c r="I27" s="13">
        <v>1329801.9</v>
      </c>
    </row>
    <row r="28" spans="1:9" ht="12.75">
      <c r="A28" s="6" t="s">
        <v>423</v>
      </c>
      <c r="B28" s="13">
        <v>68</v>
      </c>
      <c r="C28" s="13">
        <v>50449.6</v>
      </c>
      <c r="D28" s="13">
        <v>11001.6</v>
      </c>
      <c r="E28" s="7">
        <f t="shared" si="0"/>
        <v>904</v>
      </c>
      <c r="F28" s="13">
        <v>42851.21</v>
      </c>
      <c r="G28" s="7">
        <f t="shared" si="1"/>
        <v>630</v>
      </c>
      <c r="H28" s="13">
        <v>68</v>
      </c>
      <c r="I28" s="13">
        <v>42715.38</v>
      </c>
    </row>
    <row r="29" spans="1:9" ht="12.75">
      <c r="A29" s="6" t="s">
        <v>424</v>
      </c>
      <c r="B29" s="13">
        <v>811</v>
      </c>
      <c r="C29" s="13">
        <v>664211.32</v>
      </c>
      <c r="D29" s="13">
        <v>98135.81</v>
      </c>
      <c r="E29" s="7">
        <f t="shared" si="0"/>
        <v>940</v>
      </c>
      <c r="F29" s="13">
        <v>524127.59</v>
      </c>
      <c r="G29" s="7">
        <f t="shared" si="1"/>
        <v>646</v>
      </c>
      <c r="H29" s="13">
        <v>814</v>
      </c>
      <c r="I29" s="13">
        <v>520113.84</v>
      </c>
    </row>
    <row r="30" spans="1:9" ht="12.75">
      <c r="A30" s="6" t="s">
        <v>425</v>
      </c>
      <c r="B30" s="13">
        <v>221</v>
      </c>
      <c r="C30" s="13">
        <v>187167.05</v>
      </c>
      <c r="D30" s="13">
        <v>31844.38</v>
      </c>
      <c r="E30" s="7">
        <f t="shared" si="0"/>
        <v>991</v>
      </c>
      <c r="F30" s="13">
        <v>150946.89</v>
      </c>
      <c r="G30" s="7">
        <f t="shared" si="1"/>
        <v>683</v>
      </c>
      <c r="H30" s="13">
        <v>222</v>
      </c>
      <c r="I30" s="13">
        <v>146505.16</v>
      </c>
    </row>
    <row r="31" spans="1:9" ht="12.75">
      <c r="A31" s="6" t="s">
        <v>426</v>
      </c>
      <c r="B31" s="13">
        <v>2281</v>
      </c>
      <c r="C31" s="13">
        <v>1801721.68</v>
      </c>
      <c r="D31" s="13">
        <v>513396.3</v>
      </c>
      <c r="E31" s="7">
        <f t="shared" si="0"/>
        <v>1015</v>
      </c>
      <c r="F31" s="13">
        <v>1580252.92</v>
      </c>
      <c r="G31" s="7">
        <f t="shared" si="1"/>
        <v>693</v>
      </c>
      <c r="H31" s="13">
        <v>2278</v>
      </c>
      <c r="I31" s="13">
        <v>1575093.82</v>
      </c>
    </row>
    <row r="32" spans="1:9" ht="12.75">
      <c r="A32" s="6" t="s">
        <v>427</v>
      </c>
      <c r="B32" s="13">
        <v>162</v>
      </c>
      <c r="C32" s="13">
        <v>164247.08</v>
      </c>
      <c r="D32" s="13">
        <v>38814.82</v>
      </c>
      <c r="E32" s="7">
        <f t="shared" si="0"/>
        <v>1253</v>
      </c>
      <c r="F32" s="13">
        <v>108685.69</v>
      </c>
      <c r="G32" s="7">
        <f t="shared" si="1"/>
        <v>671</v>
      </c>
      <c r="H32" s="13">
        <v>164</v>
      </c>
      <c r="I32" s="13">
        <v>107701.72</v>
      </c>
    </row>
    <row r="33" spans="1:9" ht="12.75">
      <c r="A33" s="6" t="s">
        <v>428</v>
      </c>
      <c r="B33" s="13">
        <v>198</v>
      </c>
      <c r="C33" s="13">
        <v>184905.33</v>
      </c>
      <c r="D33" s="13">
        <v>32811.11</v>
      </c>
      <c r="E33" s="7">
        <f t="shared" si="0"/>
        <v>1100</v>
      </c>
      <c r="F33" s="13">
        <v>156026.33</v>
      </c>
      <c r="G33" s="7">
        <f t="shared" si="1"/>
        <v>788</v>
      </c>
      <c r="H33" s="13">
        <v>204</v>
      </c>
      <c r="I33" s="13">
        <v>155903.38</v>
      </c>
    </row>
    <row r="34" spans="1:9" ht="12.75">
      <c r="A34" s="6" t="s">
        <v>429</v>
      </c>
      <c r="B34" s="13">
        <v>181</v>
      </c>
      <c r="C34" s="13">
        <v>140352.1</v>
      </c>
      <c r="D34" s="13">
        <v>36617.27</v>
      </c>
      <c r="E34" s="7">
        <f t="shared" si="0"/>
        <v>978</v>
      </c>
      <c r="F34" s="13">
        <v>116429.71</v>
      </c>
      <c r="G34" s="7">
        <f t="shared" si="1"/>
        <v>643</v>
      </c>
      <c r="H34" s="13">
        <v>181</v>
      </c>
      <c r="I34" s="13">
        <v>116429.71</v>
      </c>
    </row>
    <row r="35" spans="1:9" ht="12.75">
      <c r="A35" s="6" t="s">
        <v>430</v>
      </c>
      <c r="B35" s="13">
        <v>80</v>
      </c>
      <c r="C35" s="13">
        <v>75716.32</v>
      </c>
      <c r="D35" s="13">
        <v>8152.18</v>
      </c>
      <c r="E35" s="7">
        <f t="shared" si="0"/>
        <v>1048</v>
      </c>
      <c r="F35" s="13">
        <v>49277.96</v>
      </c>
      <c r="G35" s="7">
        <f t="shared" si="1"/>
        <v>616</v>
      </c>
      <c r="H35" s="13">
        <v>83</v>
      </c>
      <c r="I35" s="13">
        <v>49081.6</v>
      </c>
    </row>
    <row r="36" spans="1:9" ht="12.75">
      <c r="A36" s="6" t="s">
        <v>431</v>
      </c>
      <c r="B36" s="13">
        <v>2469</v>
      </c>
      <c r="C36" s="13">
        <v>2185658.54</v>
      </c>
      <c r="D36" s="13">
        <v>606958.76</v>
      </c>
      <c r="E36" s="7">
        <f t="shared" si="0"/>
        <v>1131</v>
      </c>
      <c r="F36" s="13">
        <v>1890646.94</v>
      </c>
      <c r="G36" s="7">
        <f t="shared" si="1"/>
        <v>766</v>
      </c>
      <c r="H36" s="13">
        <v>2521</v>
      </c>
      <c r="I36" s="13">
        <v>1883744.48</v>
      </c>
    </row>
    <row r="37" spans="1:9" ht="12.75">
      <c r="A37" s="6" t="s">
        <v>432</v>
      </c>
      <c r="B37" s="13">
        <v>131</v>
      </c>
      <c r="C37" s="13">
        <v>122818.8</v>
      </c>
      <c r="D37" s="13">
        <v>11350.47</v>
      </c>
      <c r="E37" s="7">
        <f t="shared" si="0"/>
        <v>1024</v>
      </c>
      <c r="F37" s="13">
        <v>80250.15</v>
      </c>
      <c r="G37" s="7">
        <f t="shared" si="1"/>
        <v>613</v>
      </c>
      <c r="H37" s="13">
        <v>133</v>
      </c>
      <c r="I37" s="13">
        <v>77578.31</v>
      </c>
    </row>
    <row r="38" spans="1:9" ht="12.75">
      <c r="A38" s="6" t="s">
        <v>433</v>
      </c>
      <c r="B38" s="13">
        <v>59</v>
      </c>
      <c r="C38" s="13">
        <v>33780.12</v>
      </c>
      <c r="D38" s="13">
        <v>9005.47</v>
      </c>
      <c r="E38" s="7">
        <f t="shared" si="0"/>
        <v>725</v>
      </c>
      <c r="F38" s="13">
        <v>34578.55</v>
      </c>
      <c r="G38" s="7">
        <f t="shared" si="1"/>
        <v>586</v>
      </c>
      <c r="H38" s="13">
        <v>60</v>
      </c>
      <c r="I38" s="13">
        <v>34167.55</v>
      </c>
    </row>
    <row r="39" spans="1:9" ht="12.75">
      <c r="A39" s="6" t="s">
        <v>434</v>
      </c>
      <c r="B39" s="13">
        <v>1250</v>
      </c>
      <c r="C39" s="13">
        <v>992312.24</v>
      </c>
      <c r="D39" s="13">
        <v>421905.71</v>
      </c>
      <c r="E39" s="7">
        <f t="shared" si="0"/>
        <v>1131</v>
      </c>
      <c r="F39" s="13">
        <v>980277.54</v>
      </c>
      <c r="G39" s="7">
        <f t="shared" si="1"/>
        <v>784</v>
      </c>
      <c r="H39" s="13">
        <v>1265</v>
      </c>
      <c r="I39" s="13">
        <v>976676.72</v>
      </c>
    </row>
    <row r="40" spans="1:9" ht="12.75">
      <c r="A40" s="6" t="s">
        <v>435</v>
      </c>
      <c r="B40" s="13">
        <v>327</v>
      </c>
      <c r="C40" s="13">
        <v>261733.16</v>
      </c>
      <c r="D40" s="13">
        <v>105377.87</v>
      </c>
      <c r="E40" s="7">
        <f t="shared" si="0"/>
        <v>1123</v>
      </c>
      <c r="F40" s="13">
        <v>257110.45</v>
      </c>
      <c r="G40" s="7">
        <f t="shared" si="1"/>
        <v>786</v>
      </c>
      <c r="H40" s="13">
        <v>322</v>
      </c>
      <c r="I40" s="13">
        <v>256563.15</v>
      </c>
    </row>
    <row r="41" spans="1:9" ht="12.75">
      <c r="A41" s="6" t="s">
        <v>436</v>
      </c>
      <c r="B41" s="13">
        <v>705</v>
      </c>
      <c r="C41" s="13">
        <v>715534.66</v>
      </c>
      <c r="D41" s="13">
        <v>117013.16</v>
      </c>
      <c r="E41" s="7">
        <f t="shared" si="0"/>
        <v>1181</v>
      </c>
      <c r="F41" s="13">
        <v>525389.6</v>
      </c>
      <c r="G41" s="7">
        <f t="shared" si="1"/>
        <v>745</v>
      </c>
      <c r="H41" s="13">
        <v>718</v>
      </c>
      <c r="I41" s="13">
        <v>521219.64</v>
      </c>
    </row>
    <row r="42" spans="1:9" ht="12.75">
      <c r="A42" s="6" t="s">
        <v>437</v>
      </c>
      <c r="B42" s="13">
        <v>2273</v>
      </c>
      <c r="C42" s="13">
        <v>1848504.45</v>
      </c>
      <c r="D42" s="13">
        <v>669386.31</v>
      </c>
      <c r="E42" s="7">
        <f t="shared" si="0"/>
        <v>1108</v>
      </c>
      <c r="F42" s="13">
        <v>1735420.03</v>
      </c>
      <c r="G42" s="7">
        <f t="shared" si="1"/>
        <v>763</v>
      </c>
      <c r="H42" s="13">
        <v>2294</v>
      </c>
      <c r="I42" s="13">
        <v>1729426.01</v>
      </c>
    </row>
    <row r="43" spans="1:9" ht="12.75">
      <c r="A43" s="6" t="s">
        <v>438</v>
      </c>
      <c r="B43" s="13">
        <v>1400</v>
      </c>
      <c r="C43" s="13">
        <v>1048862.13</v>
      </c>
      <c r="D43" s="13">
        <v>320993.42</v>
      </c>
      <c r="E43" s="7">
        <f t="shared" si="0"/>
        <v>978</v>
      </c>
      <c r="F43" s="13">
        <v>981738.01</v>
      </c>
      <c r="G43" s="7">
        <f>ROUND(F43/B43,0)</f>
        <v>701</v>
      </c>
      <c r="H43" s="13">
        <v>1407</v>
      </c>
      <c r="I43" s="13">
        <v>972403.1</v>
      </c>
    </row>
    <row r="44" spans="2:9" ht="13.5" thickBot="1">
      <c r="B44" s="11">
        <f>SUM(B10:B43)</f>
        <v>86276</v>
      </c>
      <c r="C44" s="11">
        <f>SUM(C10:C43)</f>
        <v>71889197.10999998</v>
      </c>
      <c r="D44" s="11">
        <f>SUM(D10:D43)</f>
        <v>29351812.599999994</v>
      </c>
      <c r="E44" s="2">
        <f t="shared" si="0"/>
        <v>1173</v>
      </c>
      <c r="F44" s="11">
        <f>SUM(F10:F43)</f>
        <v>67428026.97999999</v>
      </c>
      <c r="G44" s="2">
        <f>ROUND(F44/B44,0)</f>
        <v>782</v>
      </c>
      <c r="H44" s="11">
        <f>SUM(H10:H43)</f>
        <v>86577</v>
      </c>
      <c r="I44" s="11">
        <f>SUM(I10:I43)</f>
        <v>67095439.32999999</v>
      </c>
    </row>
    <row r="45" spans="2:9" ht="13.5" thickTop="1">
      <c r="B45" s="12"/>
      <c r="C45" s="12"/>
      <c r="D45" s="12"/>
      <c r="E45" s="3"/>
      <c r="F45" s="12"/>
      <c r="G45" s="3"/>
      <c r="H45" s="3"/>
      <c r="I45" s="12"/>
    </row>
    <row r="46" spans="1:9" ht="12.75">
      <c r="A46" t="s">
        <v>444</v>
      </c>
      <c r="B46" s="12"/>
      <c r="C46" s="12"/>
      <c r="D46" s="12"/>
      <c r="E46" s="3"/>
      <c r="F46" s="12">
        <f>C44+D44-F44</f>
        <v>33812982.72999999</v>
      </c>
      <c r="G46" s="3"/>
      <c r="H46" s="3"/>
      <c r="I46" s="12"/>
    </row>
    <row r="47" spans="1:8" ht="12.75">
      <c r="A47" t="s">
        <v>17</v>
      </c>
      <c r="F47" s="14">
        <f>F44-I44</f>
        <v>332587.6499999985</v>
      </c>
      <c r="G47" s="4"/>
      <c r="H47" s="4"/>
    </row>
  </sheetData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kytomaki_p</dc:creator>
  <cp:keywords/>
  <dc:description/>
  <cp:lastModifiedBy>Hakonen Anna (Verohallitus)</cp:lastModifiedBy>
  <cp:lastPrinted>2008-10-31T11:49:30Z</cp:lastPrinted>
  <dcterms:created xsi:type="dcterms:W3CDTF">1999-08-03T10:55:17Z</dcterms:created>
  <dcterms:modified xsi:type="dcterms:W3CDTF">2008-12-08T07:38:30Z</dcterms:modified>
  <cp:category/>
  <cp:version/>
  <cp:contentType/>
  <cp:contentStatus/>
</cp:coreProperties>
</file>